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325" activeTab="2"/>
  </bookViews>
  <sheets>
    <sheet name="common pl" sheetId="1" r:id="rId1"/>
    <sheet name="alexis" sheetId="2" r:id="rId2"/>
    <sheet name="nat exp" sheetId="3" r:id="rId3"/>
    <sheet name="formula" sheetId="4" r:id="rId4"/>
    <sheet name="worked answers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<sst xmlns="http://schemas.openxmlformats.org/spreadsheetml/2006/main" count="301" uniqueCount="216">
  <si>
    <r>
      <t>¢</t>
    </r>
    <r>
      <rPr>
        <sz val="24"/>
        <color indexed="8"/>
        <rFont val="Century Schoolbook"/>
        <family val="0"/>
      </rPr>
      <t>Revenue/Sales</t>
    </r>
  </si>
  <si>
    <r>
      <t>¢</t>
    </r>
    <r>
      <rPr>
        <sz val="24"/>
        <color indexed="8"/>
        <rFont val="Century Schoolbook"/>
        <family val="0"/>
      </rPr>
      <t>COGS</t>
    </r>
  </si>
  <si>
    <r>
      <t>¢</t>
    </r>
    <r>
      <rPr>
        <sz val="24"/>
        <color indexed="8"/>
        <rFont val="Century Schoolbook"/>
        <family val="0"/>
      </rPr>
      <t>Gross Profit</t>
    </r>
  </si>
  <si>
    <r>
      <t>¢</t>
    </r>
    <r>
      <rPr>
        <sz val="24"/>
        <color indexed="8"/>
        <rFont val="Century Schoolbook"/>
        <family val="0"/>
      </rPr>
      <t>Depreciation</t>
    </r>
  </si>
  <si>
    <r>
      <t>¢</t>
    </r>
    <r>
      <rPr>
        <sz val="24"/>
        <color indexed="8"/>
        <rFont val="Century Schoolbook"/>
        <family val="0"/>
      </rPr>
      <t>Operating Profit</t>
    </r>
  </si>
  <si>
    <r>
      <t>¢</t>
    </r>
    <r>
      <rPr>
        <sz val="24"/>
        <color indexed="8"/>
        <rFont val="Century Schoolbook"/>
        <family val="0"/>
      </rPr>
      <t>Interest Exp</t>
    </r>
  </si>
  <si>
    <r>
      <t>¢</t>
    </r>
    <r>
      <rPr>
        <sz val="24"/>
        <color indexed="8"/>
        <rFont val="Century Schoolbook"/>
        <family val="0"/>
      </rPr>
      <t>Profit before tax</t>
    </r>
  </si>
  <si>
    <t>percentage</t>
  </si>
  <si>
    <r>
      <t>¢</t>
    </r>
    <r>
      <rPr>
        <sz val="24"/>
        <color indexed="8"/>
        <rFont val="Century Schoolbook"/>
        <family val="0"/>
      </rPr>
      <t xml:space="preserve">Tax   20%                  </t>
    </r>
  </si>
  <si>
    <r>
      <t>¢</t>
    </r>
    <r>
      <rPr>
        <sz val="24"/>
        <color indexed="8"/>
        <rFont val="Century Schoolbook"/>
        <family val="0"/>
      </rPr>
      <t xml:space="preserve">Net Income/Profit       </t>
    </r>
  </si>
  <si>
    <r>
      <t>¢</t>
    </r>
    <r>
      <rPr>
        <sz val="24"/>
        <color indexed="8"/>
        <rFont val="Century Schoolbook"/>
        <family val="0"/>
      </rPr>
      <t xml:space="preserve">SG&amp;A                    </t>
    </r>
  </si>
  <si>
    <t>Year Ended 31 December</t>
  </si>
  <si>
    <t>£ millions</t>
  </si>
  <si>
    <t>Turnover</t>
  </si>
  <si>
    <t>Operating Profit</t>
  </si>
  <si>
    <t>Net Interest</t>
  </si>
  <si>
    <t>Profit Before Tax</t>
  </si>
  <si>
    <t>Profit After Tax</t>
  </si>
  <si>
    <t>Balance Sheet</t>
  </si>
  <si>
    <t>Intangible Assets</t>
  </si>
  <si>
    <t>Tangible Assets</t>
  </si>
  <si>
    <t>Fixed Investments</t>
  </si>
  <si>
    <t>Total Fixed Assets</t>
  </si>
  <si>
    <t>Stocks</t>
  </si>
  <si>
    <t>Debtors</t>
  </si>
  <si>
    <t>n/a</t>
  </si>
  <si>
    <t>Cash at Bank and in Hand</t>
  </si>
  <si>
    <t>Total Assets</t>
  </si>
  <si>
    <t>Creditors Amount Within 1 year</t>
  </si>
  <si>
    <t>Creditors Amount After 1 year</t>
  </si>
  <si>
    <t>Total Liabilities</t>
  </si>
  <si>
    <t>Net Assets</t>
  </si>
  <si>
    <t>Net Current Assets</t>
  </si>
  <si>
    <t>Called Up Share Capital</t>
  </si>
  <si>
    <t>Share Premium Account</t>
  </si>
  <si>
    <t>Other Reserves</t>
  </si>
  <si>
    <t>Profit and Loss Account</t>
  </si>
  <si>
    <t>Shareholders Funds</t>
  </si>
  <si>
    <t>Minority Interests</t>
  </si>
  <si>
    <t>balance sheet as at 31 march</t>
  </si>
  <si>
    <t>fixed assets</t>
  </si>
  <si>
    <t>land and building at cost</t>
  </si>
  <si>
    <t>less accu. Depreciation</t>
  </si>
  <si>
    <t>fixtures and fittings at cost</t>
  </si>
  <si>
    <t>stock at cost</t>
  </si>
  <si>
    <t>trade debtors</t>
  </si>
  <si>
    <t>bank</t>
  </si>
  <si>
    <t>creditors due in one year</t>
  </si>
  <si>
    <t>trade creditors</t>
  </si>
  <si>
    <t>tax due</t>
  </si>
  <si>
    <t>creditors due more than one year</t>
  </si>
  <si>
    <t>12% debentures (bond)</t>
  </si>
  <si>
    <t>capital and reserve</t>
  </si>
  <si>
    <t>£0.50 ordinary shares</t>
  </si>
  <si>
    <t>general reserve</t>
  </si>
  <si>
    <t>retained profit</t>
  </si>
  <si>
    <t>P&amp;L account</t>
  </si>
  <si>
    <t>sales</t>
  </si>
  <si>
    <t>less cost of sales</t>
  </si>
  <si>
    <t>opening stock</t>
  </si>
  <si>
    <t>purchases</t>
  </si>
  <si>
    <t>less closing stock</t>
  </si>
  <si>
    <t>Gross Profit</t>
  </si>
  <si>
    <t>wages and salaries</t>
  </si>
  <si>
    <t>directors renumeration</t>
  </si>
  <si>
    <t>rates</t>
  </si>
  <si>
    <t>heat and light</t>
  </si>
  <si>
    <t>insurance</t>
  </si>
  <si>
    <t>interest payable</t>
  </si>
  <si>
    <t>postage and phone</t>
  </si>
  <si>
    <t>audit fee</t>
  </si>
  <si>
    <t>depreciation</t>
  </si>
  <si>
    <t>building</t>
  </si>
  <si>
    <t>fixtures and fittings</t>
  </si>
  <si>
    <t>net profit before tax</t>
  </si>
  <si>
    <t>less tax</t>
  </si>
  <si>
    <t>net profit after tax</t>
  </si>
  <si>
    <t>less transfer to general reserve</t>
  </si>
  <si>
    <t>dividends proposed</t>
  </si>
  <si>
    <t>retained profit carried forward</t>
  </si>
  <si>
    <t>add retained profit b/forward</t>
  </si>
  <si>
    <t>the company emploed 14 staff in x2 and 18 in x3</t>
  </si>
  <si>
    <t>all sales and purchases were made on credit</t>
  </si>
  <si>
    <t>market value of shares at end of x2 was £2.5 and X3 was £3.5</t>
  </si>
  <si>
    <t>equity shares were issued at the beginning of the year.</t>
  </si>
  <si>
    <t>X2</t>
  </si>
  <si>
    <t>PROFITABILITY RATIO</t>
  </si>
  <si>
    <t>Return on Shareholder Fund (ROSF)</t>
  </si>
  <si>
    <t>=</t>
  </si>
  <si>
    <t>Profit after Tax</t>
  </si>
  <si>
    <t>Return on Equity</t>
  </si>
  <si>
    <t>Share Holder Fund</t>
  </si>
  <si>
    <t>Shareholder fund = Capital &amp; Reserve =  equity</t>
  </si>
  <si>
    <t>Return on Capital Employed (ROCE)</t>
  </si>
  <si>
    <t>Profit before Interest and Tax</t>
  </si>
  <si>
    <t>Capital Employed</t>
  </si>
  <si>
    <t>Capital Employed = Capital and Reserve + Long Term loans(creditors)</t>
  </si>
  <si>
    <t>Net Profit Margin</t>
  </si>
  <si>
    <t>Profit Before Interes and Tax</t>
  </si>
  <si>
    <t>Sales</t>
  </si>
  <si>
    <t>Gross Profit Margin</t>
  </si>
  <si>
    <t>EFFICIENCY</t>
  </si>
  <si>
    <t>Stockholding Period</t>
  </si>
  <si>
    <t>cost of sale</t>
  </si>
  <si>
    <t>Debtor Collection Period</t>
  </si>
  <si>
    <t>Trade Debtors</t>
  </si>
  <si>
    <t>Creditor Payment Period</t>
  </si>
  <si>
    <t>Trade Creditors</t>
  </si>
  <si>
    <t>Cost of Sales</t>
  </si>
  <si>
    <t>sale to capital employed ratio</t>
  </si>
  <si>
    <t>Long Term Capital Employed</t>
  </si>
  <si>
    <t>LTCE = Share + reserve + LT creditors</t>
  </si>
  <si>
    <t>Sales per employee</t>
  </si>
  <si>
    <t>No. of employee</t>
  </si>
  <si>
    <t>LIQUIDITY</t>
  </si>
  <si>
    <t>Current Ratio</t>
  </si>
  <si>
    <t>Current Assets</t>
  </si>
  <si>
    <t>Current Liabilities</t>
  </si>
  <si>
    <t>ACID Test</t>
  </si>
  <si>
    <t>Current Assets - Stock</t>
  </si>
  <si>
    <t>Operating Cash flow to maturing obligations</t>
  </si>
  <si>
    <t>Operating Cash flow</t>
  </si>
  <si>
    <t>current liabilities</t>
  </si>
  <si>
    <t>GEARING</t>
  </si>
  <si>
    <t>Gearing Ratio</t>
  </si>
  <si>
    <t>Long Term Debt (Creditors)</t>
  </si>
  <si>
    <t>LTD + Equity</t>
  </si>
  <si>
    <t>equity = capital + reserve</t>
  </si>
  <si>
    <t>Interest cover ratio</t>
  </si>
  <si>
    <t>profit before interest and tax</t>
  </si>
  <si>
    <t>Interest payable</t>
  </si>
  <si>
    <t>INVESTMENT RATIO</t>
  </si>
  <si>
    <t>divident per share</t>
  </si>
  <si>
    <t>dividend announced</t>
  </si>
  <si>
    <t>no of share</t>
  </si>
  <si>
    <t>Divident payout ratio</t>
  </si>
  <si>
    <t>divident announced *100</t>
  </si>
  <si>
    <t>%</t>
  </si>
  <si>
    <t>earning for the year</t>
  </si>
  <si>
    <t>Divident yield ratio</t>
  </si>
  <si>
    <t>divident per share /(1-t) *100</t>
  </si>
  <si>
    <t>market value of share</t>
  </si>
  <si>
    <t>Earnings per share</t>
  </si>
  <si>
    <t>earnings available to shareholders</t>
  </si>
  <si>
    <t>no of shares</t>
  </si>
  <si>
    <t>Operating cash flow per share</t>
  </si>
  <si>
    <t>operating cahs flow - preferenc dividents</t>
  </si>
  <si>
    <t>P/E ratio</t>
  </si>
  <si>
    <t>EPS</t>
  </si>
  <si>
    <t xml:space="preserve"> or Return on Equity</t>
  </si>
  <si>
    <t>days</t>
  </si>
  <si>
    <t>times</t>
  </si>
  <si>
    <t>£</t>
  </si>
  <si>
    <t>dividends per share</t>
  </si>
  <si>
    <t>pence</t>
  </si>
  <si>
    <t>roe</t>
  </si>
  <si>
    <t>x3</t>
  </si>
  <si>
    <t>capital &amp; reserve</t>
  </si>
  <si>
    <t>rosf</t>
  </si>
  <si>
    <t>roce</t>
  </si>
  <si>
    <t>profit before int and tax</t>
  </si>
  <si>
    <t>capital &amp; reserve + LT loan</t>
  </si>
  <si>
    <t>219.4 + 24</t>
  </si>
  <si>
    <t>498.3 + 200</t>
  </si>
  <si>
    <t>profit before int &amp; tax</t>
  </si>
  <si>
    <t>gross profit m</t>
  </si>
  <si>
    <t>gross profit</t>
  </si>
  <si>
    <t>stock turnover</t>
  </si>
  <si>
    <t>avg stock held</t>
  </si>
  <si>
    <t>cost of sales</t>
  </si>
  <si>
    <t>(241+300)/2</t>
  </si>
  <si>
    <t>debtor payment</t>
  </si>
  <si>
    <t>x365</t>
  </si>
  <si>
    <t>x100</t>
  </si>
  <si>
    <t>240.8/2240.8</t>
  </si>
  <si>
    <t>creditor payment</t>
  </si>
  <si>
    <t>creditor</t>
  </si>
  <si>
    <t>debtors</t>
  </si>
  <si>
    <t>credit purchase</t>
  </si>
  <si>
    <t>sales per employee</t>
  </si>
  <si>
    <t>no of employees</t>
  </si>
  <si>
    <t>sales to capital</t>
  </si>
  <si>
    <t>long term capital</t>
  </si>
  <si>
    <t>current ratio</t>
  </si>
  <si>
    <t>current assets</t>
  </si>
  <si>
    <t>acid test ratio</t>
  </si>
  <si>
    <t>current asset - inventory</t>
  </si>
  <si>
    <t>574.3-300</t>
  </si>
  <si>
    <t>in  thousand (000)</t>
  </si>
  <si>
    <t>X3</t>
  </si>
  <si>
    <t>cash conversion cycle</t>
  </si>
  <si>
    <t>stockholding period</t>
  </si>
  <si>
    <t>add debtor payment</t>
  </si>
  <si>
    <t>less creditor payment</t>
  </si>
  <si>
    <t>57 days</t>
  </si>
  <si>
    <t>39 days</t>
  </si>
  <si>
    <t>45 days</t>
  </si>
  <si>
    <t>51 days</t>
  </si>
  <si>
    <t>gearing ratio</t>
  </si>
  <si>
    <t>long term liability</t>
  </si>
  <si>
    <t>capital + reserve + long term liability</t>
  </si>
  <si>
    <t>498.3+200</t>
  </si>
  <si>
    <t>interest cover</t>
  </si>
  <si>
    <t>porfit before int and tax</t>
  </si>
  <si>
    <t>interest payalbe</t>
  </si>
  <si>
    <t>219.4+24</t>
  </si>
  <si>
    <t>dividend per share</t>
  </si>
  <si>
    <t>div announced</t>
  </si>
  <si>
    <t>div payout ratio</t>
  </si>
  <si>
    <t>earning available for div</t>
  </si>
  <si>
    <t>eps</t>
  </si>
  <si>
    <t>no of ord. shares</t>
  </si>
  <si>
    <t>no of  ord shares</t>
  </si>
  <si>
    <t>p/e ratio</t>
  </si>
  <si>
    <t>26.5p</t>
  </si>
  <si>
    <t>average stock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</si>
</sst>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entury Schoolbook"/>
      <family val="0"/>
    </font>
    <font>
      <b/>
      <sz val="18"/>
      <name val="Verdana"/>
      <family val="2"/>
    </font>
    <font>
      <i/>
      <sz val="18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7.7"/>
      <color indexed="53"/>
      <name val="Wingdings"/>
      <family val="0"/>
    </font>
    <font>
      <sz val="20"/>
      <color indexed="8"/>
      <name val="Calibri"/>
      <family val="2"/>
    </font>
    <font>
      <sz val="26"/>
      <color indexed="8"/>
      <name val="Calibri"/>
      <family val="2"/>
    </font>
    <font>
      <b/>
      <sz val="8.25"/>
      <color indexed="8"/>
      <name val="Verdana"/>
      <family val="2"/>
    </font>
    <font>
      <sz val="8.25"/>
      <color indexed="8"/>
      <name val="Verdana"/>
      <family val="2"/>
    </font>
    <font>
      <sz val="8.25"/>
      <color indexed="23"/>
      <name val="Verdana"/>
      <family val="2"/>
    </font>
    <font>
      <sz val="1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12"/>
      <color indexed="63"/>
      <name val="Verdana"/>
      <family val="2"/>
    </font>
    <font>
      <i/>
      <sz val="8.25"/>
      <color indexed="8"/>
      <name val="Verdana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7.7"/>
      <color rgb="FFFE8637"/>
      <name val="Wingdings"/>
      <family val="0"/>
    </font>
    <font>
      <sz val="24"/>
      <color rgb="FF000000"/>
      <name val="Century Schoolbook"/>
      <family val="0"/>
    </font>
    <font>
      <sz val="20"/>
      <color theme="1"/>
      <name val="Calibri"/>
      <family val="2"/>
    </font>
    <font>
      <sz val="26"/>
      <color theme="1"/>
      <name val="Calibri"/>
      <family val="2"/>
    </font>
    <font>
      <b/>
      <sz val="8.25"/>
      <color theme="1"/>
      <name val="Verdana"/>
      <family val="2"/>
    </font>
    <font>
      <sz val="8.25"/>
      <color theme="1"/>
      <name val="Verdana"/>
      <family val="2"/>
    </font>
    <font>
      <sz val="8.25"/>
      <color rgb="FF6C6C6C"/>
      <name val="Verdana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12"/>
      <color rgb="FF333333"/>
      <name val="Verdana"/>
      <family val="2"/>
    </font>
    <font>
      <i/>
      <sz val="8.25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D5EF"/>
        <bgColor indexed="64"/>
      </patternFill>
    </fill>
    <fill>
      <patternFill patternType="solid">
        <fgColor rgb="FFF1EEF7"/>
        <bgColor indexed="64"/>
      </patternFill>
    </fill>
    <fill>
      <patternFill patternType="solid">
        <fgColor rgb="FFE8E0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FFFFFF"/>
      </right>
      <top/>
      <bottom style="medium">
        <color rgb="FFFFFFF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rgb="FFFFFFFF"/>
      </top>
      <bottom/>
    </border>
    <border>
      <left/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8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0" fontId="58" fillId="0" borderId="10" xfId="0" applyFont="1" applyBorder="1" applyAlignment="1">
      <alignment/>
    </xf>
    <xf numFmtId="168" fontId="0" fillId="0" borderId="10" xfId="57" applyNumberFormat="1" applyFont="1" applyBorder="1" applyAlignment="1">
      <alignment/>
    </xf>
    <xf numFmtId="0" fontId="59" fillId="0" borderId="10" xfId="0" applyFont="1" applyBorder="1" applyAlignment="1">
      <alignment horizontal="left" indent="3" readingOrder="1"/>
    </xf>
    <xf numFmtId="0" fontId="60" fillId="0" borderId="10" xfId="0" applyFont="1" applyBorder="1" applyAlignment="1">
      <alignment horizontal="left" indent="3" readingOrder="1"/>
    </xf>
    <xf numFmtId="168" fontId="58" fillId="0" borderId="10" xfId="57" applyNumberFormat="1" applyFont="1" applyBorder="1" applyAlignment="1">
      <alignment/>
    </xf>
    <xf numFmtId="0" fontId="61" fillId="0" borderId="10" xfId="0" applyFont="1" applyBorder="1" applyAlignment="1">
      <alignment/>
    </xf>
    <xf numFmtId="168" fontId="61" fillId="0" borderId="10" xfId="57" applyNumberFormat="1" applyFont="1" applyBorder="1" applyAlignment="1">
      <alignment/>
    </xf>
    <xf numFmtId="0" fontId="62" fillId="0" borderId="10" xfId="0" applyFont="1" applyBorder="1" applyAlignment="1">
      <alignment/>
    </xf>
    <xf numFmtId="0" fontId="63" fillId="33" borderId="11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right" vertical="center" wrapText="1"/>
    </xf>
    <xf numFmtId="0" fontId="64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right" wrapText="1"/>
    </xf>
    <xf numFmtId="0" fontId="65" fillId="35" borderId="11" xfId="0" applyFont="1" applyFill="1" applyBorder="1" applyAlignment="1">
      <alignment wrapText="1"/>
    </xf>
    <xf numFmtId="0" fontId="65" fillId="35" borderId="11" xfId="0" applyFont="1" applyFill="1" applyBorder="1" applyAlignment="1">
      <alignment horizontal="right" wrapText="1"/>
    </xf>
    <xf numFmtId="168" fontId="57" fillId="0" borderId="0" xfId="57" applyNumberFormat="1" applyFont="1" applyAlignment="1">
      <alignment/>
    </xf>
    <xf numFmtId="0" fontId="0" fillId="0" borderId="12" xfId="0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35" fillId="0" borderId="10" xfId="0" applyFont="1" applyBorder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right" wrapText="1"/>
    </xf>
    <xf numFmtId="0" fontId="6" fillId="36" borderId="10" xfId="0" applyFont="1" applyFill="1" applyBorder="1" applyAlignment="1">
      <alignment horizontal="right" vertical="center" wrapText="1"/>
    </xf>
    <xf numFmtId="0" fontId="36" fillId="0" borderId="10" xfId="0" applyFont="1" applyBorder="1" applyAlignment="1">
      <alignment/>
    </xf>
    <xf numFmtId="168" fontId="7" fillId="36" borderId="10" xfId="57" applyNumberFormat="1" applyFont="1" applyFill="1" applyBorder="1" applyAlignment="1">
      <alignment horizontal="right" wrapText="1"/>
    </xf>
    <xf numFmtId="168" fontId="36" fillId="0" borderId="10" xfId="57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66" fillId="0" borderId="10" xfId="0" applyFont="1" applyBorder="1" applyAlignment="1">
      <alignment/>
    </xf>
    <xf numFmtId="6" fontId="66" fillId="0" borderId="10" xfId="0" applyNumberFormat="1" applyFont="1" applyBorder="1" applyAlignment="1">
      <alignment/>
    </xf>
    <xf numFmtId="0" fontId="66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67" fillId="0" borderId="0" xfId="0" applyFont="1" applyAlignment="1">
      <alignment/>
    </xf>
    <xf numFmtId="168" fontId="67" fillId="0" borderId="0" xfId="57" applyNumberFormat="1" applyFont="1" applyAlignment="1">
      <alignment/>
    </xf>
    <xf numFmtId="0" fontId="4" fillId="36" borderId="10" xfId="0" applyFont="1" applyFill="1" applyBorder="1" applyAlignment="1">
      <alignment horizontal="left" wrapText="1"/>
    </xf>
    <xf numFmtId="0" fontId="68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69" fillId="34" borderId="15" xfId="0" applyFont="1" applyFill="1" applyBorder="1" applyAlignment="1">
      <alignment horizontal="left" wrapText="1"/>
    </xf>
    <xf numFmtId="0" fontId="69" fillId="34" borderId="16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581025</xdr:colOff>
      <xdr:row>29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5546" t="11625" r="25155" b="5999"/>
        <a:stretch>
          <a:fillRect/>
        </a:stretch>
      </xdr:blipFill>
      <xdr:spPr>
        <a:xfrm>
          <a:off x="0" y="0"/>
          <a:ext cx="5457825" cy="5695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66675</xdr:rowOff>
    </xdr:from>
    <xdr:to>
      <xdr:col>9</xdr:col>
      <xdr:colOff>28575</xdr:colOff>
      <xdr:row>46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6406" t="22125" r="14062" b="32499"/>
        <a:stretch>
          <a:fillRect/>
        </a:stretch>
      </xdr:blipFill>
      <xdr:spPr>
        <a:xfrm>
          <a:off x="0" y="6543675"/>
          <a:ext cx="551497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J2" sqref="J2:K12"/>
    </sheetView>
  </sheetViews>
  <sheetFormatPr defaultColWidth="9.140625" defaultRowHeight="15"/>
  <cols>
    <col min="1" max="1" width="51.140625" style="0" customWidth="1"/>
    <col min="2" max="2" width="12.140625" style="0" customWidth="1"/>
    <col min="4" max="4" width="7.28125" style="2" customWidth="1"/>
    <col min="6" max="6" width="5.28125" style="0" customWidth="1"/>
    <col min="8" max="8" width="6.8515625" style="3" customWidth="1"/>
    <col min="10" max="10" width="15.28125" style="0" bestFit="1" customWidth="1"/>
    <col min="11" max="11" width="16.7109375" style="0" bestFit="1" customWidth="1"/>
  </cols>
  <sheetData>
    <row r="1" spans="1:9" ht="23.25">
      <c r="A1" s="4"/>
      <c r="B1" s="4">
        <v>2006</v>
      </c>
      <c r="C1" s="4"/>
      <c r="D1" s="5"/>
      <c r="E1" s="4"/>
      <c r="F1" s="4">
        <v>2007</v>
      </c>
      <c r="G1" s="4"/>
      <c r="I1" s="6"/>
    </row>
    <row r="2" spans="1:11" ht="31.5">
      <c r="A2" s="4"/>
      <c r="B2" s="4"/>
      <c r="C2" s="4"/>
      <c r="D2" s="5" t="s">
        <v>7</v>
      </c>
      <c r="E2" s="4"/>
      <c r="F2" s="4"/>
      <c r="G2" s="4"/>
      <c r="H2" s="6" t="s">
        <v>7</v>
      </c>
      <c r="J2" s="40"/>
      <c r="K2" s="40"/>
    </row>
    <row r="3" spans="1:11" ht="31.5">
      <c r="A3" s="7" t="s">
        <v>0</v>
      </c>
      <c r="B3" s="8">
        <v>1000000</v>
      </c>
      <c r="C3" s="4"/>
      <c r="D3" s="9">
        <v>1</v>
      </c>
      <c r="E3" s="4"/>
      <c r="F3" s="10">
        <v>1200000</v>
      </c>
      <c r="G3" s="10"/>
      <c r="H3" s="11">
        <v>1</v>
      </c>
      <c r="J3" s="41">
        <v>1</v>
      </c>
      <c r="K3" s="41">
        <f>F3/B3</f>
        <v>1.2</v>
      </c>
    </row>
    <row r="4" spans="1:11" ht="31.5">
      <c r="A4" s="7" t="s">
        <v>1</v>
      </c>
      <c r="B4" s="8">
        <v>-600000</v>
      </c>
      <c r="C4" s="4"/>
      <c r="D4" s="9">
        <f>B4/B3</f>
        <v>-0.6</v>
      </c>
      <c r="E4" s="4"/>
      <c r="F4" s="10">
        <v>650000</v>
      </c>
      <c r="G4" s="10"/>
      <c r="H4" s="11">
        <f>F4/F3</f>
        <v>0.5416666666666666</v>
      </c>
      <c r="J4" s="41">
        <v>1</v>
      </c>
      <c r="K4" s="41">
        <f aca="true" t="shared" si="0" ref="K4:K12">F4/B4</f>
        <v>-1.0833333333333333</v>
      </c>
    </row>
    <row r="5" spans="1:11" ht="31.5">
      <c r="A5" s="7" t="s">
        <v>2</v>
      </c>
      <c r="B5" s="8">
        <v>400000</v>
      </c>
      <c r="C5" s="4"/>
      <c r="D5" s="9">
        <f>B5/B3</f>
        <v>0.4</v>
      </c>
      <c r="E5" s="4"/>
      <c r="F5" s="10">
        <f>F3-F4</f>
        <v>550000</v>
      </c>
      <c r="G5" s="10"/>
      <c r="H5" s="11">
        <f>F5/F3</f>
        <v>0.4583333333333333</v>
      </c>
      <c r="J5" s="41">
        <v>1</v>
      </c>
      <c r="K5" s="41">
        <f t="shared" si="0"/>
        <v>1.375</v>
      </c>
    </row>
    <row r="6" spans="1:11" ht="33.75">
      <c r="A6" s="7" t="s">
        <v>10</v>
      </c>
      <c r="B6" s="12">
        <v>-190000</v>
      </c>
      <c r="C6" s="4"/>
      <c r="D6" s="9">
        <f>B6/B3</f>
        <v>-0.19</v>
      </c>
      <c r="E6" s="4"/>
      <c r="F6" s="10">
        <v>220000</v>
      </c>
      <c r="G6" s="10"/>
      <c r="H6" s="11">
        <f>F6/F3</f>
        <v>0.18333333333333332</v>
      </c>
      <c r="J6" s="41">
        <v>1</v>
      </c>
      <c r="K6" s="41">
        <f t="shared" si="0"/>
        <v>-1.1578947368421053</v>
      </c>
    </row>
    <row r="7" spans="1:11" ht="31.5">
      <c r="A7" s="7" t="s">
        <v>3</v>
      </c>
      <c r="B7" s="8">
        <v>-10000</v>
      </c>
      <c r="C7" s="4"/>
      <c r="D7" s="9">
        <f>B7/B3</f>
        <v>-0.01</v>
      </c>
      <c r="E7" s="4"/>
      <c r="F7" s="10">
        <v>15000</v>
      </c>
      <c r="G7" s="10"/>
      <c r="H7" s="11">
        <f>F7/F3</f>
        <v>0.0125</v>
      </c>
      <c r="J7" s="41">
        <v>1</v>
      </c>
      <c r="K7" s="41">
        <f t="shared" si="0"/>
        <v>-1.5</v>
      </c>
    </row>
    <row r="8" spans="1:11" ht="31.5">
      <c r="A8" s="7" t="s">
        <v>4</v>
      </c>
      <c r="B8" s="8">
        <v>200000</v>
      </c>
      <c r="C8" s="4"/>
      <c r="D8" s="9">
        <f>B8/B3</f>
        <v>0.2</v>
      </c>
      <c r="E8" s="4"/>
      <c r="F8" s="10">
        <f>F5-F6-F7</f>
        <v>315000</v>
      </c>
      <c r="G8" s="10"/>
      <c r="H8" s="11">
        <f>F8/F3</f>
        <v>0.2625</v>
      </c>
      <c r="J8" s="41">
        <v>1</v>
      </c>
      <c r="K8" s="41">
        <f t="shared" si="0"/>
        <v>1.575</v>
      </c>
    </row>
    <row r="9" spans="1:11" ht="31.5">
      <c r="A9" s="7" t="s">
        <v>5</v>
      </c>
      <c r="B9" s="8">
        <v>-10000</v>
      </c>
      <c r="C9" s="4"/>
      <c r="D9" s="9">
        <f>B9/B3</f>
        <v>-0.01</v>
      </c>
      <c r="E9" s="4"/>
      <c r="F9" s="10">
        <v>15000</v>
      </c>
      <c r="G9" s="10"/>
      <c r="H9" s="11">
        <f>F9/F3</f>
        <v>0.0125</v>
      </c>
      <c r="J9" s="41">
        <v>1</v>
      </c>
      <c r="K9" s="41">
        <f t="shared" si="0"/>
        <v>-1.5</v>
      </c>
    </row>
    <row r="10" spans="1:11" ht="31.5">
      <c r="A10" s="7" t="s">
        <v>6</v>
      </c>
      <c r="B10" s="8">
        <v>190000</v>
      </c>
      <c r="C10" s="4"/>
      <c r="D10" s="9">
        <f>B10/B3</f>
        <v>0.19</v>
      </c>
      <c r="E10" s="4"/>
      <c r="F10" s="10">
        <f>F8-F9</f>
        <v>300000</v>
      </c>
      <c r="G10" s="10"/>
      <c r="H10" s="11">
        <f>F10/F3</f>
        <v>0.25</v>
      </c>
      <c r="J10" s="41">
        <v>1</v>
      </c>
      <c r="K10" s="41">
        <f t="shared" si="0"/>
        <v>1.5789473684210527</v>
      </c>
    </row>
    <row r="11" spans="1:11" ht="31.5">
      <c r="A11" s="7" t="s">
        <v>8</v>
      </c>
      <c r="B11" s="8">
        <v>38000</v>
      </c>
      <c r="C11" s="4"/>
      <c r="D11" s="9">
        <f>B11/B3</f>
        <v>0.038</v>
      </c>
      <c r="E11" s="4"/>
      <c r="F11" s="10">
        <f>F10*0.2</f>
        <v>60000</v>
      </c>
      <c r="G11" s="10"/>
      <c r="H11" s="11">
        <f>F11/F3</f>
        <v>0.05</v>
      </c>
      <c r="J11" s="41">
        <v>1</v>
      </c>
      <c r="K11" s="41">
        <f t="shared" si="0"/>
        <v>1.5789473684210527</v>
      </c>
    </row>
    <row r="12" spans="1:11" ht="31.5">
      <c r="A12" s="7" t="s">
        <v>9</v>
      </c>
      <c r="B12" s="8">
        <v>152000</v>
      </c>
      <c r="C12" s="4"/>
      <c r="D12" s="9">
        <f>B12/B3</f>
        <v>0.152</v>
      </c>
      <c r="E12" s="4"/>
      <c r="F12" s="10">
        <f>F10-F11</f>
        <v>240000</v>
      </c>
      <c r="G12" s="10"/>
      <c r="H12" s="11">
        <f>F12/F3</f>
        <v>0.2</v>
      </c>
      <c r="J12" s="41">
        <v>1</v>
      </c>
      <c r="K12" s="41">
        <f t="shared" si="0"/>
        <v>1.5789473684210527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4"/>
  <sheetViews>
    <sheetView zoomScale="140" zoomScaleNormal="140" zoomScalePageLayoutView="0" workbookViewId="0" topLeftCell="A36">
      <selection activeCell="J54" sqref="J54"/>
    </sheetView>
  </sheetViews>
  <sheetFormatPr defaultColWidth="9.140625" defaultRowHeight="15"/>
  <cols>
    <col min="1" max="1" width="2.00390625" style="0" customWidth="1"/>
    <col min="2" max="2" width="37.00390625" style="0" customWidth="1"/>
    <col min="5" max="5" width="3.57421875" style="39" customWidth="1"/>
  </cols>
  <sheetData>
    <row r="1" spans="2:7" ht="21">
      <c r="B1" s="36" t="s">
        <v>39</v>
      </c>
      <c r="C1" s="36"/>
      <c r="D1" s="36" t="s">
        <v>85</v>
      </c>
      <c r="E1" s="38"/>
      <c r="F1" s="36" t="s">
        <v>156</v>
      </c>
      <c r="G1" s="36"/>
    </row>
    <row r="2" spans="2:7" ht="21">
      <c r="B2" s="36"/>
      <c r="C2" s="37" t="s">
        <v>188</v>
      </c>
      <c r="D2" s="36"/>
      <c r="E2" s="38"/>
      <c r="F2" s="36"/>
      <c r="G2" s="36"/>
    </row>
    <row r="3" spans="2:7" ht="21">
      <c r="B3" s="36" t="s">
        <v>40</v>
      </c>
      <c r="C3" s="36"/>
      <c r="D3" s="36"/>
      <c r="E3" s="38"/>
      <c r="F3" s="36"/>
      <c r="G3" s="36"/>
    </row>
    <row r="4" spans="2:7" ht="21">
      <c r="B4" s="36"/>
      <c r="C4" s="36"/>
      <c r="D4" s="36"/>
      <c r="E4" s="38"/>
      <c r="F4" s="36"/>
      <c r="G4" s="36"/>
    </row>
    <row r="5" spans="2:7" ht="21">
      <c r="B5" s="36" t="s">
        <v>41</v>
      </c>
      <c r="C5" s="36">
        <v>451.2</v>
      </c>
      <c r="D5" s="36"/>
      <c r="E5" s="38"/>
      <c r="F5" s="36">
        <v>451.2</v>
      </c>
      <c r="G5" s="36"/>
    </row>
    <row r="6" spans="2:7" ht="21">
      <c r="B6" s="36" t="s">
        <v>42</v>
      </c>
      <c r="C6" s="36">
        <v>70</v>
      </c>
      <c r="D6" s="36">
        <f>C5-C6</f>
        <v>381.2</v>
      </c>
      <c r="E6" s="38"/>
      <c r="F6" s="36">
        <v>75</v>
      </c>
      <c r="G6" s="36">
        <f>F5-F6</f>
        <v>376.2</v>
      </c>
    </row>
    <row r="7" spans="2:7" ht="21">
      <c r="B7" s="36" t="s">
        <v>43</v>
      </c>
      <c r="C7" s="36">
        <v>129</v>
      </c>
      <c r="D7" s="36"/>
      <c r="E7" s="38"/>
      <c r="F7" s="36">
        <v>160.4</v>
      </c>
      <c r="G7" s="36"/>
    </row>
    <row r="8" spans="2:7" ht="21">
      <c r="B8" s="36" t="s">
        <v>42</v>
      </c>
      <c r="C8" s="36">
        <v>64.4</v>
      </c>
      <c r="D8" s="36">
        <f>C7-C8</f>
        <v>64.6</v>
      </c>
      <c r="E8" s="38"/>
      <c r="F8" s="36">
        <v>97.2</v>
      </c>
      <c r="G8" s="36">
        <f>F7-F8</f>
        <v>63.2</v>
      </c>
    </row>
    <row r="9" spans="2:7" ht="21">
      <c r="B9" s="36"/>
      <c r="C9" s="36"/>
      <c r="D9" s="36">
        <f>SUM(D6:D8)</f>
        <v>445.79999999999995</v>
      </c>
      <c r="E9" s="38"/>
      <c r="F9" s="36"/>
      <c r="G9" s="36">
        <f>SUM(G6:G8)</f>
        <v>439.4</v>
      </c>
    </row>
    <row r="10" spans="2:7" ht="21">
      <c r="B10" s="36" t="s">
        <v>184</v>
      </c>
      <c r="C10" s="36"/>
      <c r="D10" s="36"/>
      <c r="E10" s="38"/>
      <c r="F10" s="36"/>
      <c r="G10" s="36"/>
    </row>
    <row r="11" spans="2:7" ht="21">
      <c r="B11" s="36" t="s">
        <v>44</v>
      </c>
      <c r="C11" s="36">
        <v>300</v>
      </c>
      <c r="D11" s="36"/>
      <c r="E11" s="38"/>
      <c r="F11" s="36">
        <v>370.8</v>
      </c>
      <c r="G11" s="36"/>
    </row>
    <row r="12" spans="2:7" ht="21">
      <c r="B12" s="36" t="s">
        <v>45</v>
      </c>
      <c r="C12" s="36">
        <v>240.8</v>
      </c>
      <c r="D12" s="36"/>
      <c r="E12" s="38"/>
      <c r="F12" s="36">
        <v>210.2</v>
      </c>
      <c r="G12" s="36"/>
    </row>
    <row r="13" spans="2:7" ht="21">
      <c r="B13" s="36" t="s">
        <v>46</v>
      </c>
      <c r="C13" s="36">
        <v>33.5</v>
      </c>
      <c r="D13" s="36"/>
      <c r="E13" s="38"/>
      <c r="F13" s="36">
        <v>41</v>
      </c>
      <c r="G13" s="36"/>
    </row>
    <row r="14" spans="2:7" ht="21">
      <c r="B14" s="36"/>
      <c r="C14" s="36">
        <f>SUM(C11:C13)</f>
        <v>574.3</v>
      </c>
      <c r="D14" s="36"/>
      <c r="E14" s="38"/>
      <c r="F14" s="36">
        <f>SUM(F11:F13)</f>
        <v>622</v>
      </c>
      <c r="G14" s="36"/>
    </row>
    <row r="15" spans="2:7" ht="21">
      <c r="B15" s="36" t="s">
        <v>47</v>
      </c>
      <c r="C15" s="36"/>
      <c r="D15" s="36"/>
      <c r="E15" s="38"/>
      <c r="F15" s="36"/>
      <c r="G15" s="36"/>
    </row>
    <row r="16" spans="2:7" ht="21">
      <c r="B16" s="36" t="s">
        <v>48</v>
      </c>
      <c r="C16" s="36">
        <v>221.4</v>
      </c>
      <c r="D16" s="36"/>
      <c r="E16" s="38"/>
      <c r="F16" s="36">
        <v>228.8</v>
      </c>
      <c r="G16" s="36"/>
    </row>
    <row r="17" spans="2:7" ht="21">
      <c r="B17" s="36" t="s">
        <v>78</v>
      </c>
      <c r="C17" s="36">
        <v>40.2</v>
      </c>
      <c r="D17" s="36"/>
      <c r="E17" s="38"/>
      <c r="F17" s="36">
        <v>60</v>
      </c>
      <c r="G17" s="36"/>
    </row>
    <row r="18" spans="2:7" ht="21">
      <c r="B18" s="36" t="s">
        <v>49</v>
      </c>
      <c r="C18" s="36">
        <v>60.2</v>
      </c>
      <c r="D18" s="36"/>
      <c r="E18" s="38"/>
      <c r="F18" s="36">
        <v>76</v>
      </c>
      <c r="G18" s="36"/>
    </row>
    <row r="19" spans="2:7" ht="21">
      <c r="B19" s="36"/>
      <c r="C19" s="36">
        <f>SUM(C16:C18)</f>
        <v>321.8</v>
      </c>
      <c r="D19" s="36">
        <f>C14-C19</f>
        <v>252.49999999999994</v>
      </c>
      <c r="E19" s="38"/>
      <c r="F19" s="36">
        <f>SUM(F16:F18)</f>
        <v>364.8</v>
      </c>
      <c r="G19" s="36">
        <f>F14-F19</f>
        <v>257.2</v>
      </c>
    </row>
    <row r="20" spans="2:7" ht="21">
      <c r="B20" s="36"/>
      <c r="C20" s="36"/>
      <c r="D20" s="36">
        <f>D9+D19</f>
        <v>698.3</v>
      </c>
      <c r="E20" s="38"/>
      <c r="F20" s="36"/>
      <c r="G20" s="36">
        <f>G9+G19</f>
        <v>696.5999999999999</v>
      </c>
    </row>
    <row r="21" spans="2:7" ht="21">
      <c r="B21" s="36"/>
      <c r="C21" s="36"/>
      <c r="D21" s="36"/>
      <c r="E21" s="38"/>
      <c r="F21" s="36"/>
      <c r="G21" s="36"/>
    </row>
    <row r="22" spans="2:7" ht="21">
      <c r="B22" s="36" t="s">
        <v>50</v>
      </c>
      <c r="C22" s="36"/>
      <c r="D22" s="36">
        <v>200</v>
      </c>
      <c r="E22" s="38"/>
      <c r="F22" s="36"/>
      <c r="G22" s="36">
        <v>60</v>
      </c>
    </row>
    <row r="23" spans="2:7" ht="21">
      <c r="B23" s="36" t="s">
        <v>51</v>
      </c>
      <c r="C23" s="36"/>
      <c r="D23" s="36">
        <f>D20-D22</f>
        <v>498.29999999999995</v>
      </c>
      <c r="E23" s="38"/>
      <c r="F23" s="36"/>
      <c r="G23" s="36">
        <f>G20-G22</f>
        <v>636.5999999999999</v>
      </c>
    </row>
    <row r="24" spans="2:7" ht="21">
      <c r="B24" s="36"/>
      <c r="C24" s="36"/>
      <c r="D24" s="36"/>
      <c r="E24" s="38"/>
      <c r="F24" s="36"/>
      <c r="G24" s="36"/>
    </row>
    <row r="25" spans="2:7" ht="21">
      <c r="B25" s="36" t="s">
        <v>52</v>
      </c>
      <c r="C25" s="36"/>
      <c r="D25" s="36"/>
      <c r="E25" s="38"/>
      <c r="F25" s="36"/>
      <c r="G25" s="36"/>
    </row>
    <row r="26" spans="2:7" ht="21">
      <c r="B26" s="36" t="s">
        <v>53</v>
      </c>
      <c r="C26" s="36"/>
      <c r="D26" s="36">
        <v>300</v>
      </c>
      <c r="E26" s="38"/>
      <c r="F26" s="36"/>
      <c r="G26" s="36">
        <v>334.1</v>
      </c>
    </row>
    <row r="27" spans="2:7" ht="21">
      <c r="B27" s="36" t="s">
        <v>54</v>
      </c>
      <c r="C27" s="36"/>
      <c r="D27" s="36">
        <v>26.5</v>
      </c>
      <c r="E27" s="38"/>
      <c r="F27" s="36"/>
      <c r="G27" s="36">
        <v>40</v>
      </c>
    </row>
    <row r="28" spans="2:7" ht="21">
      <c r="B28" s="36" t="s">
        <v>55</v>
      </c>
      <c r="C28" s="36"/>
      <c r="D28" s="36">
        <v>171.8</v>
      </c>
      <c r="E28" s="38"/>
      <c r="F28" s="36"/>
      <c r="G28" s="36">
        <v>262.5</v>
      </c>
    </row>
    <row r="29" spans="3:7" ht="21">
      <c r="C29" s="36"/>
      <c r="D29" s="36">
        <f>SUM(D26:D28)</f>
        <v>498.3</v>
      </c>
      <c r="E29" s="38"/>
      <c r="F29" s="36"/>
      <c r="G29" s="36">
        <f>SUM(G26:G28)</f>
        <v>636.6</v>
      </c>
    </row>
    <row r="30" spans="2:7" ht="21">
      <c r="B30" s="36"/>
      <c r="C30" s="36"/>
      <c r="D30" s="36"/>
      <c r="E30" s="38"/>
      <c r="F30" s="36"/>
      <c r="G30" s="36"/>
    </row>
    <row r="31" spans="2:7" ht="143.25" customHeight="1">
      <c r="B31" s="36"/>
      <c r="C31" s="36"/>
      <c r="D31" s="36"/>
      <c r="E31" s="38"/>
      <c r="F31" s="36"/>
      <c r="G31" s="36"/>
    </row>
    <row r="32" spans="2:7" ht="21">
      <c r="B32" s="36" t="s">
        <v>56</v>
      </c>
      <c r="C32" s="36"/>
      <c r="D32" s="36" t="s">
        <v>85</v>
      </c>
      <c r="E32" s="38"/>
      <c r="F32" s="36"/>
      <c r="G32" s="36" t="s">
        <v>189</v>
      </c>
    </row>
    <row r="33" spans="2:7" ht="21">
      <c r="B33" s="36"/>
      <c r="C33" s="36"/>
      <c r="D33" s="36"/>
      <c r="E33" s="38"/>
      <c r="F33" s="36"/>
      <c r="G33" s="36"/>
    </row>
    <row r="34" spans="2:7" ht="21">
      <c r="B34" s="36" t="s">
        <v>57</v>
      </c>
      <c r="C34" s="36"/>
      <c r="D34" s="36">
        <v>2240.8</v>
      </c>
      <c r="E34" s="38"/>
      <c r="F34" s="36"/>
      <c r="G34" s="36">
        <v>2681.2</v>
      </c>
    </row>
    <row r="35" spans="2:7" ht="21">
      <c r="B35" s="36" t="s">
        <v>58</v>
      </c>
      <c r="C35" s="36"/>
      <c r="D35" s="36"/>
      <c r="E35" s="38"/>
      <c r="F35" s="36"/>
      <c r="G35" s="36"/>
    </row>
    <row r="36" spans="2:7" ht="21">
      <c r="B36" s="36" t="s">
        <v>59</v>
      </c>
      <c r="C36" s="36">
        <v>241</v>
      </c>
      <c r="D36" s="36"/>
      <c r="E36" s="38"/>
      <c r="F36" s="36">
        <v>300</v>
      </c>
      <c r="G36" s="36"/>
    </row>
    <row r="37" spans="2:7" ht="21">
      <c r="B37" s="36" t="s">
        <v>60</v>
      </c>
      <c r="C37" s="36">
        <v>1804.4</v>
      </c>
      <c r="D37" s="36"/>
      <c r="E37" s="38"/>
      <c r="F37" s="36">
        <v>2142.8</v>
      </c>
      <c r="G37" s="36"/>
    </row>
    <row r="38" spans="2:7" ht="21">
      <c r="B38" s="36"/>
      <c r="C38" s="36">
        <f>SUM(C36:C37)</f>
        <v>2045.4</v>
      </c>
      <c r="D38" s="36"/>
      <c r="E38" s="38"/>
      <c r="F38" s="36">
        <f>SUM(F36:F37)</f>
        <v>2442.8</v>
      </c>
      <c r="G38" s="36"/>
    </row>
    <row r="39" spans="2:7" ht="21">
      <c r="B39" s="36" t="s">
        <v>61</v>
      </c>
      <c r="C39" s="36">
        <v>300</v>
      </c>
      <c r="D39" s="36">
        <f>C36+C37-C39</f>
        <v>1745.4</v>
      </c>
      <c r="E39" s="38"/>
      <c r="F39" s="36">
        <v>370.8</v>
      </c>
      <c r="G39" s="36">
        <f>F36+F37-F39</f>
        <v>2072</v>
      </c>
    </row>
    <row r="40" spans="2:7" ht="21">
      <c r="B40" s="36" t="s">
        <v>62</v>
      </c>
      <c r="C40" s="36"/>
      <c r="D40" s="36">
        <f>D34-D39</f>
        <v>495.4000000000001</v>
      </c>
      <c r="E40" s="38"/>
      <c r="F40" s="36"/>
      <c r="G40" s="36">
        <f>G34-G39</f>
        <v>609.1999999999998</v>
      </c>
    </row>
    <row r="41" spans="2:7" ht="21" hidden="1">
      <c r="B41" s="36" t="s">
        <v>63</v>
      </c>
      <c r="C41" s="36">
        <v>137.8</v>
      </c>
      <c r="D41" s="36"/>
      <c r="E41" s="38"/>
      <c r="F41" s="36">
        <v>195</v>
      </c>
      <c r="G41" s="36"/>
    </row>
    <row r="42" spans="2:7" ht="21" hidden="1">
      <c r="B42" s="36" t="s">
        <v>64</v>
      </c>
      <c r="C42" s="36">
        <v>48</v>
      </c>
      <c r="D42" s="36"/>
      <c r="E42" s="38"/>
      <c r="F42" s="36">
        <v>80.6</v>
      </c>
      <c r="G42" s="36"/>
    </row>
    <row r="43" spans="2:7" ht="21" hidden="1">
      <c r="B43" s="36" t="s">
        <v>65</v>
      </c>
      <c r="C43" s="36">
        <v>12.2</v>
      </c>
      <c r="D43" s="36"/>
      <c r="E43" s="38"/>
      <c r="F43" s="36">
        <v>12.4</v>
      </c>
      <c r="G43" s="36"/>
    </row>
    <row r="44" spans="2:7" ht="21" hidden="1">
      <c r="B44" s="36" t="s">
        <v>66</v>
      </c>
      <c r="C44" s="36">
        <v>8.4</v>
      </c>
      <c r="D44" s="36"/>
      <c r="E44" s="38"/>
      <c r="F44" s="36">
        <v>13.6</v>
      </c>
      <c r="G44" s="36"/>
    </row>
    <row r="45" spans="2:7" ht="21" hidden="1">
      <c r="B45" s="36" t="s">
        <v>67</v>
      </c>
      <c r="C45" s="36">
        <v>4.6</v>
      </c>
      <c r="D45" s="36"/>
      <c r="E45" s="38"/>
      <c r="F45" s="36">
        <v>7</v>
      </c>
      <c r="G45" s="36"/>
    </row>
    <row r="46" spans="2:7" ht="21">
      <c r="B46" s="36" t="s">
        <v>68</v>
      </c>
      <c r="C46" s="36">
        <v>24</v>
      </c>
      <c r="D46" s="36"/>
      <c r="E46" s="38"/>
      <c r="F46" s="36">
        <v>6.2</v>
      </c>
      <c r="G46" s="36"/>
    </row>
    <row r="47" spans="2:7" ht="21" hidden="1">
      <c r="B47" s="36" t="s">
        <v>69</v>
      </c>
      <c r="C47" s="36">
        <v>3.4</v>
      </c>
      <c r="D47" s="36"/>
      <c r="E47" s="38"/>
      <c r="F47" s="36">
        <v>7.4</v>
      </c>
      <c r="G47" s="36"/>
    </row>
    <row r="48" spans="2:7" ht="21" hidden="1">
      <c r="B48" s="36" t="s">
        <v>70</v>
      </c>
      <c r="C48" s="36">
        <v>5.6</v>
      </c>
      <c r="D48" s="36"/>
      <c r="E48" s="38"/>
      <c r="F48" s="36">
        <v>9</v>
      </c>
      <c r="G48" s="36"/>
    </row>
    <row r="49" spans="2:7" ht="21" hidden="1">
      <c r="B49" s="36" t="s">
        <v>71</v>
      </c>
      <c r="C49" s="36"/>
      <c r="D49" s="36"/>
      <c r="E49" s="38"/>
      <c r="F49" s="36"/>
      <c r="G49" s="36"/>
    </row>
    <row r="50" spans="2:7" ht="21" hidden="1">
      <c r="B50" s="36" t="s">
        <v>72</v>
      </c>
      <c r="C50" s="36">
        <v>5</v>
      </c>
      <c r="D50" s="36"/>
      <c r="E50" s="38"/>
      <c r="F50" s="36">
        <v>5</v>
      </c>
      <c r="G50" s="36"/>
    </row>
    <row r="51" spans="2:7" ht="21" hidden="1">
      <c r="B51" s="36" t="s">
        <v>73</v>
      </c>
      <c r="C51" s="36">
        <v>27</v>
      </c>
      <c r="D51" s="36">
        <f>SUM(C41:C51)</f>
        <v>276</v>
      </c>
      <c r="E51" s="38"/>
      <c r="F51" s="36">
        <v>32.8</v>
      </c>
      <c r="G51" s="36">
        <f>SUM(F41:F51)</f>
        <v>369</v>
      </c>
    </row>
    <row r="52" spans="2:7" ht="21">
      <c r="B52" s="36" t="s">
        <v>74</v>
      </c>
      <c r="C52" s="36"/>
      <c r="D52" s="36">
        <f>D40-D51</f>
        <v>219.4000000000001</v>
      </c>
      <c r="E52" s="38"/>
      <c r="F52" s="36"/>
      <c r="G52" s="36">
        <f>G40-G51</f>
        <v>240.19999999999982</v>
      </c>
    </row>
    <row r="53" spans="2:7" ht="21">
      <c r="B53" s="36" t="s">
        <v>75</v>
      </c>
      <c r="C53" s="36"/>
      <c r="D53" s="36">
        <v>60.2</v>
      </c>
      <c r="E53" s="38"/>
      <c r="F53" s="36"/>
      <c r="G53" s="36">
        <v>76</v>
      </c>
    </row>
    <row r="54" spans="2:7" ht="21">
      <c r="B54" s="36" t="s">
        <v>76</v>
      </c>
      <c r="C54" s="36"/>
      <c r="D54" s="36">
        <f>D52-D53</f>
        <v>159.2000000000001</v>
      </c>
      <c r="E54" s="38"/>
      <c r="F54" s="36"/>
      <c r="G54" s="36">
        <f>G52-G53</f>
        <v>164.19999999999982</v>
      </c>
    </row>
    <row r="55" spans="2:7" ht="21">
      <c r="B55" s="36" t="s">
        <v>80</v>
      </c>
      <c r="C55" s="36"/>
      <c r="D55" s="36">
        <v>52.8</v>
      </c>
      <c r="E55" s="38"/>
      <c r="F55" s="36"/>
      <c r="G55" s="36">
        <v>171.8</v>
      </c>
    </row>
    <row r="56" spans="2:7" ht="21">
      <c r="B56" s="36"/>
      <c r="C56" s="36"/>
      <c r="D56" s="36">
        <f>D54+D55</f>
        <v>212.0000000000001</v>
      </c>
      <c r="E56" s="38"/>
      <c r="F56" s="36"/>
      <c r="G56" s="36">
        <f>G54+G55</f>
        <v>335.99999999999983</v>
      </c>
    </row>
    <row r="57" spans="2:7" ht="21">
      <c r="B57" s="36" t="s">
        <v>77</v>
      </c>
      <c r="C57" s="36"/>
      <c r="D57" s="36"/>
      <c r="E57" s="38"/>
      <c r="F57" s="36"/>
      <c r="G57" s="36">
        <v>13.5</v>
      </c>
    </row>
    <row r="58" spans="2:7" ht="21">
      <c r="B58" s="36" t="s">
        <v>78</v>
      </c>
      <c r="C58" s="36"/>
      <c r="D58" s="36">
        <v>40.2</v>
      </c>
      <c r="E58" s="38"/>
      <c r="F58" s="36"/>
      <c r="G58" s="36">
        <v>60</v>
      </c>
    </row>
    <row r="59" spans="2:7" ht="21">
      <c r="B59" s="36" t="s">
        <v>79</v>
      </c>
      <c r="C59" s="36"/>
      <c r="D59" s="36">
        <f>D56-D58</f>
        <v>171.80000000000013</v>
      </c>
      <c r="E59" s="38"/>
      <c r="F59" s="36"/>
      <c r="G59" s="36">
        <f>G56-G58-G57</f>
        <v>262.49999999999983</v>
      </c>
    </row>
    <row r="61" ht="23.25">
      <c r="B61" s="2" t="s">
        <v>81</v>
      </c>
    </row>
    <row r="62" ht="23.25">
      <c r="B62" s="2" t="s">
        <v>82</v>
      </c>
    </row>
    <row r="63" ht="23.25">
      <c r="B63" s="2" t="s">
        <v>83</v>
      </c>
    </row>
    <row r="64" ht="23.25">
      <c r="B64" s="2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27.57421875" style="0" customWidth="1"/>
    <col min="2" max="3" width="11.57421875" style="0" bestFit="1" customWidth="1"/>
    <col min="4" max="4" width="13.7109375" style="0" bestFit="1" customWidth="1"/>
    <col min="5" max="5" width="11.57421875" style="0" bestFit="1" customWidth="1"/>
    <col min="6" max="6" width="13.7109375" style="0" bestFit="1" customWidth="1"/>
    <col min="8" max="12" width="12.00390625" style="1" bestFit="1" customWidth="1"/>
  </cols>
  <sheetData>
    <row r="1" spans="1:12" ht="67.5">
      <c r="A1" s="21" t="s">
        <v>11</v>
      </c>
      <c r="B1" s="22">
        <v>2008</v>
      </c>
      <c r="C1" s="22">
        <v>2007</v>
      </c>
      <c r="D1" s="22">
        <v>2006</v>
      </c>
      <c r="E1" s="22">
        <v>2005</v>
      </c>
      <c r="F1" s="22">
        <v>2004</v>
      </c>
      <c r="G1" s="23"/>
      <c r="H1" s="26">
        <v>2008</v>
      </c>
      <c r="I1" s="26">
        <v>2007</v>
      </c>
      <c r="J1" s="26">
        <v>2006</v>
      </c>
      <c r="K1" s="26">
        <v>2005</v>
      </c>
      <c r="L1" s="26">
        <v>2004</v>
      </c>
    </row>
    <row r="2" spans="1:12" ht="33.75" customHeight="1">
      <c r="A2" s="42" t="s">
        <v>12</v>
      </c>
      <c r="B2" s="42"/>
      <c r="C2" s="42"/>
      <c r="D2" s="42"/>
      <c r="E2" s="42"/>
      <c r="F2" s="42"/>
      <c r="G2" s="23"/>
      <c r="H2" s="27"/>
      <c r="I2" s="27"/>
      <c r="J2" s="27"/>
      <c r="K2" s="27"/>
      <c r="L2" s="27"/>
    </row>
    <row r="3" spans="1:12" ht="36.75" customHeight="1">
      <c r="A3" s="24" t="s">
        <v>13</v>
      </c>
      <c r="B3" s="25">
        <v>2767</v>
      </c>
      <c r="C3" s="25">
        <v>2613</v>
      </c>
      <c r="D3" s="25">
        <v>2525.5</v>
      </c>
      <c r="E3" s="25">
        <v>2216</v>
      </c>
      <c r="F3" s="25">
        <v>2354.5</v>
      </c>
      <c r="G3" s="23"/>
      <c r="H3" s="28">
        <v>1</v>
      </c>
      <c r="I3" s="28">
        <v>1</v>
      </c>
      <c r="J3" s="28">
        <v>1</v>
      </c>
      <c r="K3" s="28">
        <v>1</v>
      </c>
      <c r="L3" s="28">
        <v>1</v>
      </c>
    </row>
    <row r="4" spans="1:12" ht="59.25" customHeight="1">
      <c r="A4" s="24" t="s">
        <v>14</v>
      </c>
      <c r="B4" s="25">
        <v>172.9</v>
      </c>
      <c r="C4" s="25">
        <v>177.9</v>
      </c>
      <c r="D4" s="25">
        <v>158.5</v>
      </c>
      <c r="E4" s="25">
        <v>109.5</v>
      </c>
      <c r="F4" s="25">
        <v>99</v>
      </c>
      <c r="G4" s="23"/>
      <c r="H4" s="29">
        <f>B4/B3</f>
        <v>0.06248644741597398</v>
      </c>
      <c r="I4" s="29">
        <f aca="true" t="shared" si="0" ref="I4:L5">C4/C3</f>
        <v>0.06808266360505166</v>
      </c>
      <c r="J4" s="29">
        <f t="shared" si="0"/>
        <v>0.0627598495347456</v>
      </c>
      <c r="K4" s="29">
        <f t="shared" si="0"/>
        <v>0.04941335740072202</v>
      </c>
      <c r="L4" s="29">
        <f t="shared" si="0"/>
        <v>0.04204714376725419</v>
      </c>
    </row>
    <row r="5" spans="1:12" ht="49.5" customHeight="1">
      <c r="A5" s="24" t="s">
        <v>15</v>
      </c>
      <c r="B5" s="25">
        <v>-63</v>
      </c>
      <c r="C5" s="25">
        <v>-29</v>
      </c>
      <c r="D5" s="25">
        <v>-24.9</v>
      </c>
      <c r="E5" s="25">
        <v>-11.4</v>
      </c>
      <c r="F5" s="25">
        <v>-17.7</v>
      </c>
      <c r="G5" s="23"/>
      <c r="H5" s="29">
        <f>B5/B4</f>
        <v>-0.3643724696356275</v>
      </c>
      <c r="I5" s="29">
        <f t="shared" si="0"/>
        <v>-0.16301292861157954</v>
      </c>
      <c r="J5" s="29">
        <f t="shared" si="0"/>
        <v>-0.15709779179810723</v>
      </c>
      <c r="K5" s="29">
        <f t="shared" si="0"/>
        <v>-0.10410958904109589</v>
      </c>
      <c r="L5" s="29">
        <f t="shared" si="0"/>
        <v>-0.17878787878787877</v>
      </c>
    </row>
    <row r="6" spans="1:12" ht="54.75" customHeight="1">
      <c r="A6" s="24" t="s">
        <v>16</v>
      </c>
      <c r="B6" s="25">
        <v>109.9</v>
      </c>
      <c r="C6" s="25">
        <v>149.3</v>
      </c>
      <c r="D6" s="25">
        <v>104.1</v>
      </c>
      <c r="E6" s="25">
        <v>89.3</v>
      </c>
      <c r="F6" s="25">
        <v>77.9</v>
      </c>
      <c r="G6" s="23"/>
      <c r="H6" s="29">
        <f>B6/B3</f>
        <v>0.039718106252258766</v>
      </c>
      <c r="I6" s="29">
        <f>C6/C3</f>
        <v>0.05713738997321087</v>
      </c>
      <c r="J6" s="29">
        <f>D6/D3</f>
        <v>0.041219560483072654</v>
      </c>
      <c r="K6" s="29">
        <f>E6/E3</f>
        <v>0.04029783393501805</v>
      </c>
      <c r="L6" s="29">
        <f>F6/F3</f>
        <v>0.0330855808027182</v>
      </c>
    </row>
    <row r="7" spans="1:12" ht="30" customHeight="1">
      <c r="A7" s="24" t="s">
        <v>17</v>
      </c>
      <c r="B7" s="25">
        <v>133.1</v>
      </c>
      <c r="C7" s="25">
        <v>111.9</v>
      </c>
      <c r="D7" s="25">
        <v>80.5</v>
      </c>
      <c r="E7" s="25">
        <v>61.8</v>
      </c>
      <c r="F7" s="25">
        <v>55.1</v>
      </c>
      <c r="G7" s="23"/>
      <c r="H7" s="29">
        <f>B7/B3</f>
        <v>0.04810263823635706</v>
      </c>
      <c r="I7" s="29">
        <f>C7/C3</f>
        <v>0.042824339839265216</v>
      </c>
      <c r="J7" s="29">
        <f>D7/D3</f>
        <v>0.03187487626212631</v>
      </c>
      <c r="K7" s="29">
        <f>E7/E3</f>
        <v>0.027888086642599275</v>
      </c>
      <c r="L7" s="29">
        <f>F7/F3</f>
        <v>0.023401996177532386</v>
      </c>
    </row>
    <row r="8" spans="1:6" ht="18.75">
      <c r="A8" s="20"/>
      <c r="B8" s="20"/>
      <c r="C8" s="20"/>
      <c r="D8" s="20"/>
      <c r="E8" s="20"/>
      <c r="F8" s="20"/>
    </row>
    <row r="9" ht="19.5" thickBot="1"/>
    <row r="10" spans="1:6" ht="18.75">
      <c r="A10" s="43" t="s">
        <v>18</v>
      </c>
      <c r="B10" s="44"/>
      <c r="C10" s="44"/>
      <c r="D10" s="44"/>
      <c r="E10" s="44"/>
      <c r="F10" s="44"/>
    </row>
    <row r="11" spans="1:12" ht="15.75" thickBot="1">
      <c r="A11" s="13" t="s">
        <v>11</v>
      </c>
      <c r="B11" s="14">
        <v>2008</v>
      </c>
      <c r="C11" s="14">
        <v>2007</v>
      </c>
      <c r="D11" s="14">
        <v>2006</v>
      </c>
      <c r="E11" s="14">
        <v>2005</v>
      </c>
      <c r="F11" s="14">
        <v>2004</v>
      </c>
      <c r="H11" s="14">
        <v>2008</v>
      </c>
      <c r="I11" s="14">
        <v>2007</v>
      </c>
      <c r="J11" s="14">
        <v>2006</v>
      </c>
      <c r="K11" s="14">
        <v>2005</v>
      </c>
      <c r="L11" s="14">
        <v>2004</v>
      </c>
    </row>
    <row r="12" spans="1:6" ht="19.5" thickBot="1">
      <c r="A12" s="45" t="s">
        <v>12</v>
      </c>
      <c r="B12" s="45"/>
      <c r="C12" s="45"/>
      <c r="D12" s="45"/>
      <c r="E12" s="45"/>
      <c r="F12" s="46"/>
    </row>
    <row r="13" spans="1:12" ht="19.5" thickBot="1">
      <c r="A13" s="15" t="s">
        <v>19</v>
      </c>
      <c r="B13" s="16">
        <v>1519.6</v>
      </c>
      <c r="C13" s="16">
        <v>1206.9</v>
      </c>
      <c r="D13" s="16">
        <v>697.6</v>
      </c>
      <c r="E13" s="16">
        <v>766.3</v>
      </c>
      <c r="F13" s="16">
        <v>352.8</v>
      </c>
      <c r="H13" s="19">
        <f>B13/B20</f>
        <v>0.5282808969233443</v>
      </c>
      <c r="I13" s="19">
        <f>C13/C20</f>
        <v>0.5014750488220385</v>
      </c>
      <c r="J13" s="19">
        <f>D13/D20</f>
        <v>0.4049457247344285</v>
      </c>
      <c r="K13" s="19">
        <f>E13/E20</f>
        <v>0.4185830556617687</v>
      </c>
      <c r="L13" s="19">
        <f>F13/F20</f>
        <v>0.2844931860333844</v>
      </c>
    </row>
    <row r="14" spans="1:12" ht="19.5" thickBot="1">
      <c r="A14" s="15" t="s">
        <v>20</v>
      </c>
      <c r="B14" s="16">
        <v>841.5</v>
      </c>
      <c r="C14" s="16">
        <v>696.4</v>
      </c>
      <c r="D14" s="16">
        <v>501.9</v>
      </c>
      <c r="E14" s="16">
        <v>514.4</v>
      </c>
      <c r="F14" s="16">
        <v>333.5</v>
      </c>
      <c r="H14" s="19">
        <f>B14/B20</f>
        <v>0.2925430210325048</v>
      </c>
      <c r="I14" s="19">
        <f>C14/C20</f>
        <v>0.28935887314580133</v>
      </c>
      <c r="J14" s="19">
        <f>D14/D20</f>
        <v>0.2913449817147501</v>
      </c>
      <c r="K14" s="19">
        <f>E14/E20</f>
        <v>0.2809854154148686</v>
      </c>
      <c r="L14" s="19">
        <f>F14/F20</f>
        <v>0.2689299250060479</v>
      </c>
    </row>
    <row r="15" spans="1:12" ht="19.5" thickBot="1">
      <c r="A15" s="15" t="s">
        <v>21</v>
      </c>
      <c r="B15" s="16">
        <v>7.9</v>
      </c>
      <c r="C15" s="16">
        <v>11.8</v>
      </c>
      <c r="D15" s="16">
        <v>8.7</v>
      </c>
      <c r="E15" s="16">
        <v>16.2</v>
      </c>
      <c r="F15" s="16">
        <v>10.2</v>
      </c>
      <c r="H15" s="19"/>
      <c r="I15" s="19"/>
      <c r="J15" s="19"/>
      <c r="K15" s="19"/>
      <c r="L15" s="19"/>
    </row>
    <row r="16" spans="1:12" ht="19.5" thickBot="1">
      <c r="A16" s="17" t="s">
        <v>22</v>
      </c>
      <c r="B16" s="18">
        <v>2406.7</v>
      </c>
      <c r="C16" s="18">
        <v>1937.6</v>
      </c>
      <c r="D16" s="18">
        <v>1236.7</v>
      </c>
      <c r="E16" s="18">
        <v>1346.7</v>
      </c>
      <c r="F16" s="18">
        <v>745.3</v>
      </c>
      <c r="H16" s="19">
        <f>B16/B20</f>
        <v>0.8366765166000347</v>
      </c>
      <c r="I16" s="19">
        <f>C16/C20</f>
        <v>0.8050858021357045</v>
      </c>
      <c r="J16" s="19">
        <f>D16/D20</f>
        <v>0.7178847158530214</v>
      </c>
      <c r="K16" s="19">
        <f>E16/E20</f>
        <v>0.7356202545474408</v>
      </c>
      <c r="L16" s="19">
        <f>F16/F20</f>
        <v>0.6009999193613418</v>
      </c>
    </row>
    <row r="17" spans="1:12" ht="19.5" thickBot="1">
      <c r="A17" s="15" t="s">
        <v>23</v>
      </c>
      <c r="B17" s="16">
        <v>24.4</v>
      </c>
      <c r="C17" s="16">
        <v>20</v>
      </c>
      <c r="D17" s="16">
        <v>15.5</v>
      </c>
      <c r="E17" s="16">
        <v>18.7</v>
      </c>
      <c r="F17" s="16">
        <v>16.1</v>
      </c>
      <c r="H17" s="19">
        <f>B17/B20</f>
        <v>0.008482530853467755</v>
      </c>
      <c r="I17" s="19">
        <f>C17/C20</f>
        <v>0.00831013420866747</v>
      </c>
      <c r="J17" s="19">
        <f>D17/D20</f>
        <v>0.008997503918267835</v>
      </c>
      <c r="K17" s="19">
        <f>E17/E20</f>
        <v>0.01021467198339433</v>
      </c>
      <c r="L17" s="19">
        <f>F17/F20</f>
        <v>0.012982823965809211</v>
      </c>
    </row>
    <row r="18" spans="1:12" ht="19.5" thickBot="1">
      <c r="A18" s="15" t="s">
        <v>24</v>
      </c>
      <c r="B18" s="16" t="s">
        <v>25</v>
      </c>
      <c r="C18" s="16" t="s">
        <v>25</v>
      </c>
      <c r="D18" s="16" t="s">
        <v>25</v>
      </c>
      <c r="E18" s="16" t="s">
        <v>25</v>
      </c>
      <c r="F18" s="16" t="s">
        <v>25</v>
      </c>
      <c r="H18" s="19"/>
      <c r="I18" s="19"/>
      <c r="J18" s="19"/>
      <c r="K18" s="19"/>
      <c r="L18" s="19"/>
    </row>
    <row r="19" spans="1:12" ht="19.5" thickBot="1">
      <c r="A19" s="15" t="s">
        <v>26</v>
      </c>
      <c r="B19" s="16">
        <v>105.9</v>
      </c>
      <c r="C19" s="16">
        <v>157.2</v>
      </c>
      <c r="D19" s="16">
        <v>143.6</v>
      </c>
      <c r="E19" s="16">
        <v>145.5</v>
      </c>
      <c r="F19" s="16">
        <v>167.2</v>
      </c>
      <c r="H19" s="19">
        <f>B19/B20</f>
        <v>0.0368155744828785</v>
      </c>
      <c r="I19" s="19">
        <f>C19/C20</f>
        <v>0.06531765488012631</v>
      </c>
      <c r="J19" s="19">
        <f>D19/D20</f>
        <v>0.0833575201718233</v>
      </c>
      <c r="K19" s="19">
        <f>E19/E20</f>
        <v>0.07947779537881684</v>
      </c>
      <c r="L19" s="19">
        <f>F19/F20</f>
        <v>0.13482783646480123</v>
      </c>
    </row>
    <row r="20" spans="1:12" ht="19.5" thickBot="1">
      <c r="A20" s="17" t="s">
        <v>27</v>
      </c>
      <c r="B20" s="18">
        <v>2876.5</v>
      </c>
      <c r="C20" s="18">
        <v>2406.7</v>
      </c>
      <c r="D20" s="18">
        <v>1722.7</v>
      </c>
      <c r="E20" s="18">
        <v>1830.7</v>
      </c>
      <c r="F20" s="18">
        <v>1240.1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</row>
    <row r="21" spans="1:12" ht="19.5" thickBot="1">
      <c r="A21" s="15" t="s">
        <v>28</v>
      </c>
      <c r="B21" s="16">
        <v>713.4</v>
      </c>
      <c r="C21" s="16">
        <v>661.2</v>
      </c>
      <c r="D21" s="16">
        <v>583.1</v>
      </c>
      <c r="E21" s="16">
        <v>582.1</v>
      </c>
      <c r="F21" s="16">
        <v>574.7</v>
      </c>
      <c r="H21" s="19">
        <f>B21/B20</f>
        <v>0.24800973405179905</v>
      </c>
      <c r="I21" s="19">
        <f aca="true" t="shared" si="1" ref="I21:L22">C21/C20</f>
        <v>0.2747330369385466</v>
      </c>
      <c r="J21" s="19">
        <f t="shared" si="1"/>
        <v>0.33848029256399836</v>
      </c>
      <c r="K21" s="19">
        <f t="shared" si="1"/>
        <v>0.3179658054296171</v>
      </c>
      <c r="L21" s="19">
        <f t="shared" si="1"/>
        <v>0.4634303685186679</v>
      </c>
    </row>
    <row r="22" spans="1:12" ht="19.5" thickBot="1">
      <c r="A22" s="15" t="s">
        <v>29</v>
      </c>
      <c r="B22" s="16">
        <v>125</v>
      </c>
      <c r="C22" s="16">
        <v>38.9</v>
      </c>
      <c r="D22" s="16">
        <v>64.1</v>
      </c>
      <c r="E22" s="16">
        <v>103.2</v>
      </c>
      <c r="F22" s="16">
        <v>73.2</v>
      </c>
      <c r="H22" s="19">
        <f>B22/B21</f>
        <v>0.17521726941407345</v>
      </c>
      <c r="I22" s="19">
        <f t="shared" si="1"/>
        <v>0.05883242589231699</v>
      </c>
      <c r="J22" s="19">
        <f t="shared" si="1"/>
        <v>0.10992968616017834</v>
      </c>
      <c r="K22" s="19">
        <f t="shared" si="1"/>
        <v>0.17728912557979729</v>
      </c>
      <c r="L22" s="19">
        <f t="shared" si="1"/>
        <v>0.12737080215764746</v>
      </c>
    </row>
    <row r="23" spans="1:12" ht="19.5" thickBot="1">
      <c r="A23" s="17" t="s">
        <v>30</v>
      </c>
      <c r="B23" s="18">
        <v>2291.1</v>
      </c>
      <c r="C23" s="18">
        <v>1969.7</v>
      </c>
      <c r="D23" s="18">
        <v>1377.2</v>
      </c>
      <c r="E23" s="18">
        <v>1518.4</v>
      </c>
      <c r="F23" s="18">
        <v>973.3</v>
      </c>
      <c r="H23" s="19">
        <f>B23/B20</f>
        <v>0.7964887884581957</v>
      </c>
      <c r="I23" s="19">
        <f>C23/C20</f>
        <v>0.8184235675406158</v>
      </c>
      <c r="J23" s="19">
        <f>D23/D20</f>
        <v>0.7994427352411911</v>
      </c>
      <c r="K23" s="19">
        <f>E23/E20</f>
        <v>0.8294095154858797</v>
      </c>
      <c r="L23" s="19">
        <f>F23/F20</f>
        <v>0.7848560599951617</v>
      </c>
    </row>
    <row r="24" spans="1:12" ht="19.5" thickBot="1">
      <c r="A24" s="17" t="s">
        <v>31</v>
      </c>
      <c r="B24" s="18">
        <v>585.4</v>
      </c>
      <c r="C24" s="18">
        <v>437</v>
      </c>
      <c r="D24" s="18">
        <v>345.5</v>
      </c>
      <c r="E24" s="18">
        <v>312.3</v>
      </c>
      <c r="F24" s="18">
        <v>266.8</v>
      </c>
      <c r="H24" s="19"/>
      <c r="I24" s="19"/>
      <c r="J24" s="19"/>
      <c r="K24" s="19"/>
      <c r="L24" s="19"/>
    </row>
    <row r="25" spans="1:12" ht="19.5" thickBot="1">
      <c r="A25" s="17" t="s">
        <v>32</v>
      </c>
      <c r="B25" s="18" t="s">
        <v>25</v>
      </c>
      <c r="C25" s="18" t="s">
        <v>25</v>
      </c>
      <c r="D25" s="18" t="s">
        <v>25</v>
      </c>
      <c r="E25" s="18" t="s">
        <v>25</v>
      </c>
      <c r="F25" s="18" t="s">
        <v>25</v>
      </c>
      <c r="H25" s="19"/>
      <c r="I25" s="19"/>
      <c r="J25" s="19"/>
      <c r="K25" s="19"/>
      <c r="L25" s="19"/>
    </row>
    <row r="26" spans="1:12" ht="19.5" thickBot="1">
      <c r="A26" s="15" t="s">
        <v>33</v>
      </c>
      <c r="B26" s="16">
        <v>7.7</v>
      </c>
      <c r="C26" s="16">
        <v>7.7</v>
      </c>
      <c r="D26" s="16">
        <v>7.7</v>
      </c>
      <c r="E26" s="16">
        <v>7.5</v>
      </c>
      <c r="F26" s="16">
        <v>7</v>
      </c>
      <c r="H26" s="19"/>
      <c r="I26" s="19"/>
      <c r="J26" s="19"/>
      <c r="K26" s="19"/>
      <c r="L26" s="19"/>
    </row>
    <row r="27" spans="1:12" ht="19.5" thickBot="1">
      <c r="A27" s="15" t="s">
        <v>34</v>
      </c>
      <c r="B27" s="16">
        <v>195.7</v>
      </c>
      <c r="C27" s="16">
        <v>195.3</v>
      </c>
      <c r="D27" s="16">
        <v>189.8</v>
      </c>
      <c r="E27" s="16">
        <v>174.2</v>
      </c>
      <c r="F27" s="16">
        <v>47.5</v>
      </c>
      <c r="H27" s="19"/>
      <c r="I27" s="19"/>
      <c r="J27" s="19"/>
      <c r="K27" s="19"/>
      <c r="L27" s="19"/>
    </row>
    <row r="28" spans="1:12" ht="19.5" thickBot="1">
      <c r="A28" s="15" t="s">
        <v>35</v>
      </c>
      <c r="B28" s="16">
        <v>118.7</v>
      </c>
      <c r="C28" s="16">
        <v>14.3</v>
      </c>
      <c r="D28" s="16">
        <v>-8.6</v>
      </c>
      <c r="E28" s="16">
        <v>19.6</v>
      </c>
      <c r="F28" s="16">
        <v>8.2</v>
      </c>
      <c r="H28" s="19"/>
      <c r="I28" s="19"/>
      <c r="J28" s="19"/>
      <c r="K28" s="19"/>
      <c r="L28" s="19"/>
    </row>
    <row r="29" spans="1:12" ht="19.5" thickBot="1">
      <c r="A29" s="15" t="s">
        <v>36</v>
      </c>
      <c r="B29" s="16">
        <v>257.2</v>
      </c>
      <c r="C29" s="16">
        <v>215.8</v>
      </c>
      <c r="D29" s="16">
        <v>153.3</v>
      </c>
      <c r="E29" s="16">
        <v>108.1</v>
      </c>
      <c r="F29" s="16">
        <v>203.2</v>
      </c>
      <c r="H29" s="19">
        <f>B29/B20</f>
        <v>0.08941421866852077</v>
      </c>
      <c r="I29" s="19">
        <f>C29/C20</f>
        <v>0.089666348111522</v>
      </c>
      <c r="J29" s="19">
        <f>D29/D20</f>
        <v>0.08898821617228769</v>
      </c>
      <c r="K29" s="19">
        <f>E29/E20</f>
        <v>0.059048451412028184</v>
      </c>
      <c r="L29" s="19">
        <f>F29/F20</f>
        <v>0.1638577534069833</v>
      </c>
    </row>
    <row r="30" spans="1:12" ht="19.5" thickBot="1">
      <c r="A30" s="15" t="s">
        <v>37</v>
      </c>
      <c r="B30" s="16">
        <v>579.3</v>
      </c>
      <c r="C30" s="16">
        <v>433.1</v>
      </c>
      <c r="D30" s="16">
        <v>342.2</v>
      </c>
      <c r="E30" s="16">
        <v>309.4</v>
      </c>
      <c r="F30" s="16">
        <v>265.9</v>
      </c>
      <c r="H30" s="19">
        <f>B30/B20</f>
        <v>0.20139057882843733</v>
      </c>
      <c r="I30" s="19">
        <f>C30/C20</f>
        <v>0.1799559562886941</v>
      </c>
      <c r="J30" s="19">
        <f>D30/D20</f>
        <v>0.19864166715040343</v>
      </c>
      <c r="K30" s="19">
        <f>E30/E20</f>
        <v>0.1690063909979789</v>
      </c>
      <c r="L30" s="19">
        <f>F30/F20</f>
        <v>0.21441819208128376</v>
      </c>
    </row>
    <row r="31" spans="1:6" ht="19.5" thickBot="1">
      <c r="A31" s="15" t="s">
        <v>38</v>
      </c>
      <c r="B31" s="16">
        <v>6.1</v>
      </c>
      <c r="C31" s="16">
        <v>3.9</v>
      </c>
      <c r="D31" s="16">
        <v>3.3</v>
      </c>
      <c r="E31" s="16">
        <v>2.9</v>
      </c>
      <c r="F31" s="16">
        <v>0.9</v>
      </c>
    </row>
  </sheetData>
  <sheetProtection/>
  <mergeCells count="3">
    <mergeCell ref="A2:F2"/>
    <mergeCell ref="A10:F10"/>
    <mergeCell ref="A12:F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0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30" customWidth="1"/>
    <col min="2" max="2" width="31.7109375" style="30" bestFit="1" customWidth="1"/>
    <col min="3" max="4" width="9.140625" style="30" customWidth="1"/>
    <col min="5" max="5" width="25.140625" style="30" bestFit="1" customWidth="1"/>
    <col min="6" max="16384" width="9.140625" style="30" customWidth="1"/>
  </cols>
  <sheetData>
    <row r="3" ht="15.75">
      <c r="B3" s="30" t="s">
        <v>86</v>
      </c>
    </row>
    <row r="5" spans="2:5" ht="15.75">
      <c r="B5" s="30" t="s">
        <v>87</v>
      </c>
      <c r="C5" s="31" t="s">
        <v>88</v>
      </c>
      <c r="D5" s="31"/>
      <c r="E5" s="32" t="s">
        <v>89</v>
      </c>
    </row>
    <row r="6" spans="2:5" ht="15.75">
      <c r="B6" s="30" t="s">
        <v>90</v>
      </c>
      <c r="E6" s="30" t="s">
        <v>91</v>
      </c>
    </row>
    <row r="7" ht="15.75">
      <c r="D7" s="33" t="s">
        <v>92</v>
      </c>
    </row>
    <row r="9" spans="2:5" ht="15.75">
      <c r="B9" s="30" t="s">
        <v>93</v>
      </c>
      <c r="E9" s="32" t="s">
        <v>94</v>
      </c>
    </row>
    <row r="10" ht="15.75">
      <c r="E10" s="30" t="s">
        <v>95</v>
      </c>
    </row>
    <row r="11" ht="15.75">
      <c r="D11" s="33" t="s">
        <v>96</v>
      </c>
    </row>
    <row r="13" spans="2:5" ht="15.75">
      <c r="B13" s="30" t="s">
        <v>97</v>
      </c>
      <c r="E13" s="32" t="s">
        <v>98</v>
      </c>
    </row>
    <row r="14" ht="15.75">
      <c r="E14" s="30" t="s">
        <v>99</v>
      </c>
    </row>
    <row r="16" spans="2:5" ht="15.75">
      <c r="B16" s="30" t="s">
        <v>100</v>
      </c>
      <c r="E16" s="32" t="s">
        <v>62</v>
      </c>
    </row>
    <row r="17" ht="15.75">
      <c r="E17" s="30" t="s">
        <v>99</v>
      </c>
    </row>
    <row r="19" ht="15.75">
      <c r="B19" s="30" t="s">
        <v>101</v>
      </c>
    </row>
    <row r="21" spans="2:5" ht="15.75">
      <c r="B21" s="30" t="s">
        <v>102</v>
      </c>
      <c r="E21" s="32" t="s">
        <v>215</v>
      </c>
    </row>
    <row r="22" ht="15.75">
      <c r="E22" s="30" t="s">
        <v>103</v>
      </c>
    </row>
    <row r="24" spans="2:5" ht="15.75">
      <c r="B24" s="30" t="s">
        <v>104</v>
      </c>
      <c r="E24" s="32" t="s">
        <v>105</v>
      </c>
    </row>
    <row r="25" ht="15.75">
      <c r="E25" s="30" t="s">
        <v>99</v>
      </c>
    </row>
    <row r="27" spans="2:5" ht="15.75">
      <c r="B27" s="30" t="s">
        <v>106</v>
      </c>
      <c r="E27" s="32" t="s">
        <v>107</v>
      </c>
    </row>
    <row r="28" ht="15.75">
      <c r="E28" s="30" t="s">
        <v>108</v>
      </c>
    </row>
    <row r="30" spans="2:5" ht="15.75">
      <c r="B30" s="30" t="s">
        <v>109</v>
      </c>
      <c r="E30" s="32" t="s">
        <v>57</v>
      </c>
    </row>
    <row r="31" ht="15.75">
      <c r="E31" s="30" t="s">
        <v>110</v>
      </c>
    </row>
    <row r="32" ht="15.75">
      <c r="D32" s="33" t="s">
        <v>111</v>
      </c>
    </row>
    <row r="34" spans="2:5" ht="15.75">
      <c r="B34" s="30" t="s">
        <v>112</v>
      </c>
      <c r="E34" s="32" t="s">
        <v>99</v>
      </c>
    </row>
    <row r="35" ht="15.75">
      <c r="E35" s="30" t="s">
        <v>113</v>
      </c>
    </row>
    <row r="37" ht="15.75">
      <c r="B37" s="30" t="s">
        <v>114</v>
      </c>
    </row>
    <row r="39" spans="2:5" ht="15.75">
      <c r="B39" s="30" t="s">
        <v>115</v>
      </c>
      <c r="E39" s="32" t="s">
        <v>116</v>
      </c>
    </row>
    <row r="40" ht="15.75">
      <c r="E40" s="30" t="s">
        <v>117</v>
      </c>
    </row>
    <row r="42" spans="2:5" ht="15.75">
      <c r="B42" s="30" t="s">
        <v>118</v>
      </c>
      <c r="E42" s="32" t="s">
        <v>119</v>
      </c>
    </row>
    <row r="43" ht="15.75">
      <c r="E43" s="30" t="s">
        <v>117</v>
      </c>
    </row>
    <row r="45" spans="2:5" ht="15.75">
      <c r="B45" s="30" t="s">
        <v>120</v>
      </c>
      <c r="E45" s="32" t="s">
        <v>121</v>
      </c>
    </row>
    <row r="46" ht="15.75">
      <c r="E46" s="30" t="s">
        <v>122</v>
      </c>
    </row>
    <row r="48" ht="15.75">
      <c r="B48" s="30" t="s">
        <v>123</v>
      </c>
    </row>
    <row r="50" spans="2:5" ht="15.75">
      <c r="B50" s="30" t="s">
        <v>124</v>
      </c>
      <c r="E50" s="32" t="s">
        <v>125</v>
      </c>
    </row>
    <row r="51" ht="15.75">
      <c r="E51" s="30" t="s">
        <v>126</v>
      </c>
    </row>
    <row r="52" ht="15.75">
      <c r="D52" s="30" t="s">
        <v>127</v>
      </c>
    </row>
    <row r="54" spans="2:5" ht="15.75">
      <c r="B54" s="30" t="s">
        <v>128</v>
      </c>
      <c r="E54" s="32" t="s">
        <v>129</v>
      </c>
    </row>
    <row r="55" ht="15.75">
      <c r="E55" s="30" t="s">
        <v>130</v>
      </c>
    </row>
    <row r="57" ht="15.75">
      <c r="B57" s="30" t="s">
        <v>131</v>
      </c>
    </row>
    <row r="59" spans="2:5" ht="15.75">
      <c r="B59" s="30" t="s">
        <v>132</v>
      </c>
      <c r="E59" s="30" t="s">
        <v>133</v>
      </c>
    </row>
    <row r="60" ht="15.75">
      <c r="E60" s="30" t="s">
        <v>134</v>
      </c>
    </row>
    <row r="62" spans="2:6" ht="15.75">
      <c r="B62" s="30" t="s">
        <v>135</v>
      </c>
      <c r="E62" s="30" t="s">
        <v>136</v>
      </c>
      <c r="F62" s="30" t="s">
        <v>137</v>
      </c>
    </row>
    <row r="63" ht="15.75">
      <c r="E63" s="30" t="s">
        <v>138</v>
      </c>
    </row>
    <row r="65" spans="2:5" ht="15.75">
      <c r="B65" s="30" t="s">
        <v>139</v>
      </c>
      <c r="E65" s="30" t="s">
        <v>140</v>
      </c>
    </row>
    <row r="66" ht="15.75">
      <c r="E66" s="30" t="s">
        <v>141</v>
      </c>
    </row>
    <row r="68" spans="2:5" ht="15.75">
      <c r="B68" s="30" t="s">
        <v>142</v>
      </c>
      <c r="E68" s="30" t="s">
        <v>143</v>
      </c>
    </row>
    <row r="69" ht="15.75">
      <c r="E69" s="30" t="s">
        <v>144</v>
      </c>
    </row>
    <row r="71" spans="2:5" ht="15.75">
      <c r="B71" s="30" t="s">
        <v>145</v>
      </c>
      <c r="E71" s="30" t="s">
        <v>146</v>
      </c>
    </row>
    <row r="72" ht="15.75">
      <c r="E72" s="30" t="s">
        <v>134</v>
      </c>
    </row>
    <row r="74" spans="2:5" ht="15.75">
      <c r="B74" s="30" t="s">
        <v>147</v>
      </c>
      <c r="E74" s="30" t="s">
        <v>141</v>
      </c>
    </row>
    <row r="75" ht="15.75">
      <c r="E75" s="30" t="s">
        <v>148</v>
      </c>
    </row>
    <row r="78" ht="15.75">
      <c r="B78" s="30" t="s">
        <v>86</v>
      </c>
    </row>
    <row r="80" spans="1:4" ht="15.75">
      <c r="A80" s="30">
        <v>1</v>
      </c>
      <c r="B80" s="30" t="s">
        <v>87</v>
      </c>
      <c r="D80" s="34" t="s">
        <v>137</v>
      </c>
    </row>
    <row r="81" spans="2:4" ht="15.75">
      <c r="B81" s="35" t="s">
        <v>149</v>
      </c>
      <c r="D81" s="34" t="s">
        <v>137</v>
      </c>
    </row>
    <row r="82" spans="1:4" ht="15.75">
      <c r="A82" s="30">
        <v>2</v>
      </c>
      <c r="B82" s="30" t="s">
        <v>93</v>
      </c>
      <c r="D82" s="34" t="s">
        <v>137</v>
      </c>
    </row>
    <row r="83" spans="1:4" ht="15.75">
      <c r="A83" s="30">
        <v>3</v>
      </c>
      <c r="B83" s="30" t="s">
        <v>97</v>
      </c>
      <c r="D83" s="34" t="s">
        <v>137</v>
      </c>
    </row>
    <row r="84" spans="1:4" ht="15.75">
      <c r="A84" s="30">
        <v>4</v>
      </c>
      <c r="B84" s="30" t="s">
        <v>100</v>
      </c>
      <c r="D84" s="34" t="s">
        <v>137</v>
      </c>
    </row>
    <row r="85" ht="15.75">
      <c r="D85" s="34"/>
    </row>
    <row r="86" spans="2:4" ht="15.75">
      <c r="B86" s="30" t="s">
        <v>101</v>
      </c>
      <c r="D86" s="34"/>
    </row>
    <row r="87" spans="2:4" ht="15.75">
      <c r="B87" s="30" t="s">
        <v>102</v>
      </c>
      <c r="D87" s="34" t="s">
        <v>150</v>
      </c>
    </row>
    <row r="88" spans="2:4" ht="15.75">
      <c r="B88" s="30" t="s">
        <v>104</v>
      </c>
      <c r="D88" s="34" t="s">
        <v>150</v>
      </c>
    </row>
    <row r="89" spans="2:4" ht="15.75">
      <c r="B89" s="30" t="s">
        <v>106</v>
      </c>
      <c r="D89" s="34" t="s">
        <v>150</v>
      </c>
    </row>
    <row r="90" spans="2:4" ht="15.75">
      <c r="B90" s="30" t="s">
        <v>109</v>
      </c>
      <c r="D90" s="34" t="s">
        <v>151</v>
      </c>
    </row>
    <row r="91" spans="2:4" ht="15.75">
      <c r="B91" s="30" t="s">
        <v>112</v>
      </c>
      <c r="D91" s="34" t="s">
        <v>152</v>
      </c>
    </row>
    <row r="93" ht="15.75">
      <c r="B93" s="30" t="s">
        <v>114</v>
      </c>
    </row>
    <row r="95" spans="2:4" ht="15.75">
      <c r="B95" s="30" t="s">
        <v>115</v>
      </c>
      <c r="D95" s="30" t="s">
        <v>151</v>
      </c>
    </row>
    <row r="96" spans="2:4" ht="15.75">
      <c r="B96" s="30" t="s">
        <v>118</v>
      </c>
      <c r="D96" s="30" t="s">
        <v>151</v>
      </c>
    </row>
    <row r="97" spans="2:4" ht="15.75">
      <c r="B97" s="30" t="s">
        <v>120</v>
      </c>
      <c r="D97" s="30" t="s">
        <v>151</v>
      </c>
    </row>
    <row r="99" ht="15.75">
      <c r="B99" s="30" t="s">
        <v>123</v>
      </c>
    </row>
    <row r="100" spans="2:4" ht="15.75">
      <c r="B100" s="30" t="s">
        <v>124</v>
      </c>
      <c r="D100" s="30" t="s">
        <v>137</v>
      </c>
    </row>
    <row r="101" spans="2:4" ht="15.75">
      <c r="B101" s="30" t="s">
        <v>128</v>
      </c>
      <c r="D101" s="30" t="s">
        <v>151</v>
      </c>
    </row>
    <row r="103" ht="15.75">
      <c r="B103" s="30" t="s">
        <v>131</v>
      </c>
    </row>
    <row r="104" spans="2:4" ht="15.75">
      <c r="B104" s="30" t="s">
        <v>153</v>
      </c>
      <c r="D104" s="30" t="s">
        <v>154</v>
      </c>
    </row>
    <row r="105" spans="2:4" ht="15.75">
      <c r="B105" s="30" t="s">
        <v>135</v>
      </c>
      <c r="D105" s="30" t="s">
        <v>137</v>
      </c>
    </row>
    <row r="106" spans="2:4" ht="15.75">
      <c r="B106" s="30" t="s">
        <v>139</v>
      </c>
      <c r="D106" s="30" t="s">
        <v>137</v>
      </c>
    </row>
    <row r="107" spans="2:4" ht="15.75">
      <c r="B107" s="30" t="s">
        <v>142</v>
      </c>
      <c r="D107" s="30" t="s">
        <v>154</v>
      </c>
    </row>
    <row r="108" spans="2:4" ht="15.75">
      <c r="B108" s="30" t="s">
        <v>145</v>
      </c>
      <c r="D108" s="30" t="s">
        <v>154</v>
      </c>
    </row>
    <row r="109" spans="2:4" ht="15.75">
      <c r="B109" s="30" t="s">
        <v>147</v>
      </c>
      <c r="D109" s="30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0.140625" style="0" bestFit="1" customWidth="1"/>
    <col min="2" max="2" width="24.28125" style="0" bestFit="1" customWidth="1"/>
    <col min="4" max="4" width="11.28125" style="0" bestFit="1" customWidth="1"/>
  </cols>
  <sheetData>
    <row r="2" spans="1:5" ht="15">
      <c r="A2" t="s">
        <v>155</v>
      </c>
      <c r="B2" t="s">
        <v>76</v>
      </c>
      <c r="D2">
        <v>159.2</v>
      </c>
      <c r="E2" t="s">
        <v>173</v>
      </c>
    </row>
    <row r="3" spans="1:4" ht="15">
      <c r="A3" t="s">
        <v>158</v>
      </c>
      <c r="B3" t="s">
        <v>157</v>
      </c>
      <c r="D3">
        <v>498.3</v>
      </c>
    </row>
    <row r="5" spans="1:5" ht="15">
      <c r="A5" t="s">
        <v>159</v>
      </c>
      <c r="B5" t="s">
        <v>160</v>
      </c>
      <c r="D5" t="s">
        <v>162</v>
      </c>
      <c r="E5" t="s">
        <v>173</v>
      </c>
    </row>
    <row r="6" spans="2:4" ht="15">
      <c r="B6" t="s">
        <v>161</v>
      </c>
      <c r="D6" t="s">
        <v>163</v>
      </c>
    </row>
    <row r="8" spans="1:5" ht="15">
      <c r="A8" t="s">
        <v>97</v>
      </c>
      <c r="B8" t="s">
        <v>164</v>
      </c>
      <c r="D8">
        <v>243.4</v>
      </c>
      <c r="E8" t="s">
        <v>173</v>
      </c>
    </row>
    <row r="9" spans="2:4" ht="15">
      <c r="B9" t="s">
        <v>57</v>
      </c>
      <c r="D9">
        <v>2240.8</v>
      </c>
    </row>
    <row r="11" spans="1:5" ht="15">
      <c r="A11" t="s">
        <v>165</v>
      </c>
      <c r="B11" t="s">
        <v>166</v>
      </c>
      <c r="D11">
        <v>495.4</v>
      </c>
      <c r="E11" t="s">
        <v>173</v>
      </c>
    </row>
    <row r="12" spans="2:4" ht="15">
      <c r="B12" t="s">
        <v>57</v>
      </c>
      <c r="D12">
        <v>2240.8</v>
      </c>
    </row>
    <row r="14" spans="1:5" ht="15">
      <c r="A14" t="s">
        <v>167</v>
      </c>
      <c r="B14" t="s">
        <v>168</v>
      </c>
      <c r="D14" t="s">
        <v>170</v>
      </c>
      <c r="E14" t="s">
        <v>172</v>
      </c>
    </row>
    <row r="15" spans="2:4" ht="15">
      <c r="B15" t="s">
        <v>169</v>
      </c>
      <c r="D15">
        <v>1745.4</v>
      </c>
    </row>
    <row r="17" spans="1:5" ht="15">
      <c r="A17" t="s">
        <v>171</v>
      </c>
      <c r="B17" t="s">
        <v>177</v>
      </c>
      <c r="D17" t="s">
        <v>174</v>
      </c>
      <c r="E17" t="s">
        <v>172</v>
      </c>
    </row>
    <row r="18" ht="15">
      <c r="B18" t="s">
        <v>57</v>
      </c>
    </row>
    <row r="20" spans="1:5" ht="15">
      <c r="A20" t="s">
        <v>175</v>
      </c>
      <c r="B20" t="s">
        <v>176</v>
      </c>
      <c r="D20">
        <v>221.4</v>
      </c>
      <c r="E20" t="s">
        <v>172</v>
      </c>
    </row>
    <row r="21" spans="2:4" ht="15">
      <c r="B21" t="s">
        <v>178</v>
      </c>
      <c r="D21">
        <v>1804.4</v>
      </c>
    </row>
    <row r="23" spans="1:4" ht="15">
      <c r="A23" t="s">
        <v>179</v>
      </c>
      <c r="B23" t="s">
        <v>57</v>
      </c>
      <c r="D23">
        <v>2240.8</v>
      </c>
    </row>
    <row r="24" spans="2:4" ht="15">
      <c r="B24" t="s">
        <v>180</v>
      </c>
      <c r="D24">
        <v>14</v>
      </c>
    </row>
    <row r="26" spans="1:5" ht="15">
      <c r="A26" t="s">
        <v>181</v>
      </c>
      <c r="B26" t="s">
        <v>57</v>
      </c>
      <c r="D26">
        <v>2240.8</v>
      </c>
      <c r="E26" t="s">
        <v>151</v>
      </c>
    </row>
    <row r="27" spans="2:4" ht="15">
      <c r="B27" t="s">
        <v>182</v>
      </c>
      <c r="D27" t="s">
        <v>163</v>
      </c>
    </row>
    <row r="30" spans="1:4" ht="15">
      <c r="A30" t="s">
        <v>183</v>
      </c>
      <c r="B30" t="s">
        <v>184</v>
      </c>
      <c r="D30">
        <v>574.3</v>
      </c>
    </row>
    <row r="31" spans="2:4" ht="15">
      <c r="B31" t="s">
        <v>122</v>
      </c>
      <c r="D31">
        <v>321.8</v>
      </c>
    </row>
    <row r="33" spans="1:4" ht="15">
      <c r="A33" t="s">
        <v>185</v>
      </c>
      <c r="B33" t="s">
        <v>186</v>
      </c>
      <c r="D33" t="s">
        <v>187</v>
      </c>
    </row>
    <row r="34" spans="2:4" ht="15">
      <c r="B34" t="s">
        <v>122</v>
      </c>
      <c r="D34">
        <v>321.8</v>
      </c>
    </row>
    <row r="36" spans="1:4" ht="15">
      <c r="A36" t="s">
        <v>190</v>
      </c>
      <c r="B36" t="s">
        <v>191</v>
      </c>
      <c r="D36" t="s">
        <v>194</v>
      </c>
    </row>
    <row r="37" spans="2:4" ht="15">
      <c r="B37" t="s">
        <v>192</v>
      </c>
      <c r="D37" t="s">
        <v>195</v>
      </c>
    </row>
    <row r="38" spans="2:5" ht="15">
      <c r="B38" t="s">
        <v>193</v>
      </c>
      <c r="D38" t="s">
        <v>196</v>
      </c>
      <c r="E38" t="s">
        <v>197</v>
      </c>
    </row>
    <row r="41" spans="1:4" ht="15">
      <c r="A41" t="s">
        <v>198</v>
      </c>
      <c r="B41" t="s">
        <v>199</v>
      </c>
      <c r="D41">
        <v>200</v>
      </c>
    </row>
    <row r="42" spans="2:4" ht="15">
      <c r="B42" t="s">
        <v>200</v>
      </c>
      <c r="D42" t="s">
        <v>201</v>
      </c>
    </row>
    <row r="44" spans="1:4" ht="15">
      <c r="A44" t="s">
        <v>202</v>
      </c>
      <c r="B44" t="s">
        <v>203</v>
      </c>
      <c r="D44" t="s">
        <v>205</v>
      </c>
    </row>
    <row r="45" spans="2:4" ht="15">
      <c r="B45" t="s">
        <v>204</v>
      </c>
      <c r="D45">
        <v>24</v>
      </c>
    </row>
    <row r="47" spans="1:4" ht="15">
      <c r="A47" t="s">
        <v>206</v>
      </c>
      <c r="B47" t="s">
        <v>207</v>
      </c>
      <c r="D47">
        <v>40.2</v>
      </c>
    </row>
    <row r="48" spans="2:4" ht="15">
      <c r="B48" t="s">
        <v>211</v>
      </c>
      <c r="D48">
        <v>600</v>
      </c>
    </row>
    <row r="50" spans="1:4" ht="15">
      <c r="A50" t="s">
        <v>208</v>
      </c>
      <c r="B50" t="s">
        <v>207</v>
      </c>
      <c r="D50">
        <v>40.2</v>
      </c>
    </row>
    <row r="51" spans="2:4" ht="15">
      <c r="B51" t="s">
        <v>209</v>
      </c>
      <c r="D51">
        <v>159.2</v>
      </c>
    </row>
    <row r="53" spans="1:4" ht="15">
      <c r="A53" t="s">
        <v>210</v>
      </c>
      <c r="B53" t="s">
        <v>209</v>
      </c>
      <c r="D53">
        <v>159.2</v>
      </c>
    </row>
    <row r="54" spans="2:4" ht="15">
      <c r="B54" t="s">
        <v>212</v>
      </c>
      <c r="D54">
        <v>600</v>
      </c>
    </row>
    <row r="56" spans="1:4" ht="15">
      <c r="A56" t="s">
        <v>213</v>
      </c>
      <c r="B56" t="s">
        <v>141</v>
      </c>
      <c r="D56">
        <v>2.5</v>
      </c>
    </row>
    <row r="57" spans="2:4" ht="15">
      <c r="B57" t="s">
        <v>210</v>
      </c>
      <c r="D57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L45" sqref="L4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suren</dc:creator>
  <cp:keywords/>
  <dc:description/>
  <cp:lastModifiedBy>suren</cp:lastModifiedBy>
  <cp:lastPrinted>2009-10-30T10:42:05Z</cp:lastPrinted>
  <dcterms:created xsi:type="dcterms:W3CDTF">2009-10-25T08:44:10Z</dcterms:created>
  <dcterms:modified xsi:type="dcterms:W3CDTF">2009-10-30T16:54:33Z</dcterms:modified>
  <cp:category/>
  <cp:version/>
  <cp:contentType/>
  <cp:contentStatus/>
</cp:coreProperties>
</file>